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'Sheet1'!$B:$B,'Sheet1'!$1:$1</definedName>
  </definedNames>
  <calcPr fullCalcOnLoad="1"/>
</workbook>
</file>

<file path=xl/sharedStrings.xml><?xml version="1.0" encoding="utf-8"?>
<sst xmlns="http://schemas.openxmlformats.org/spreadsheetml/2006/main" count="670" uniqueCount="128">
  <si>
    <t>HCT</t>
  </si>
  <si>
    <t>Dollars</t>
  </si>
  <si>
    <t>Other</t>
  </si>
  <si>
    <t>Federal SEOG</t>
  </si>
  <si>
    <t>Federal ACG</t>
  </si>
  <si>
    <t>Federal SMART Grant</t>
  </si>
  <si>
    <t>Federal TEACH</t>
  </si>
  <si>
    <t>Federal Other</t>
  </si>
  <si>
    <t>Access Missouri Grant Program</t>
  </si>
  <si>
    <t>A Plus Program</t>
  </si>
  <si>
    <t>Marguerite Ross Barnett Scholarship</t>
  </si>
  <si>
    <t>Missouri Teacher Education Scholarship</t>
  </si>
  <si>
    <t>Robert Byrd Scholarship</t>
  </si>
  <si>
    <t>Vocational Rehabilitation</t>
  </si>
  <si>
    <t>Need-Based Scholarships</t>
  </si>
  <si>
    <t>Merit Based Scholarships</t>
  </si>
  <si>
    <t>Athletic Scholarships</t>
  </si>
  <si>
    <t>Total Undergraduate Scholarships</t>
  </si>
  <si>
    <t>Need-Based Aid (Unduplicated HCT)</t>
  </si>
  <si>
    <t>Higher Ed Academic Sch (Bright Flight)</t>
  </si>
  <si>
    <t>WESTERN GRADUATE SCHOLARSHIPS</t>
  </si>
  <si>
    <t>Total Graduate Scholarships</t>
  </si>
  <si>
    <t>Total Private Scholarships / Grants</t>
  </si>
  <si>
    <t>PRIVATE SCHOLARSHIPS / GRANTS</t>
  </si>
  <si>
    <t>LOAN FUNDS</t>
  </si>
  <si>
    <t>Federal Stafford Subsidized</t>
  </si>
  <si>
    <t>Federal PLUS</t>
  </si>
  <si>
    <t>Federal Perkins</t>
  </si>
  <si>
    <t>Health Professional (HPSL)</t>
  </si>
  <si>
    <t>Nursing (NSL)</t>
  </si>
  <si>
    <t>STUDENT EMPLOYMENT</t>
  </si>
  <si>
    <t>Federal Work-Study</t>
  </si>
  <si>
    <t>Other State Grants</t>
  </si>
  <si>
    <t>Alternative Loan Programs</t>
  </si>
  <si>
    <t>% of Students</t>
  </si>
  <si>
    <t>Federal Stafford Unsubsidized</t>
  </si>
  <si>
    <t>Fiscal Year 2008</t>
  </si>
  <si>
    <t>Total Loan Funds (Unduplicated HCT)</t>
  </si>
  <si>
    <t>All Aid Sources (Unduplicated HCT)</t>
  </si>
  <si>
    <t>TUITION WAIVERS</t>
  </si>
  <si>
    <t>Graduate Tuition and Fee Waivers</t>
  </si>
  <si>
    <t>Institutional Employment (Need Based)</t>
  </si>
  <si>
    <t>Institutional Employment (Non-Need Based)</t>
  </si>
  <si>
    <t>TOTAL AID RECEIVED (All Sources)</t>
  </si>
  <si>
    <t>OTHER FEDERAL GRANTS</t>
  </si>
  <si>
    <t>FEDERAL PELL GRANT</t>
  </si>
  <si>
    <t>Source</t>
  </si>
  <si>
    <t>DHE214-340</t>
  </si>
  <si>
    <t>DHE214-330</t>
  </si>
  <si>
    <t>CALC</t>
  </si>
  <si>
    <t>DHE214-40</t>
  </si>
  <si>
    <t>Total Federal Pell Grants Received</t>
  </si>
  <si>
    <t>Average Pell Award Per Recipient</t>
  </si>
  <si>
    <t>Total FT Students Receiving Full Pell/Avg Award</t>
  </si>
  <si>
    <t>Average Borrowed Per Recipient</t>
  </si>
  <si>
    <t>Average Waiver Per Recipient</t>
  </si>
  <si>
    <t>DB/CALC</t>
  </si>
  <si>
    <r>
      <t>D</t>
    </r>
    <r>
      <rPr>
        <b/>
        <sz val="10"/>
        <color indexed="8"/>
        <rFont val="Calibri"/>
        <family val="2"/>
      </rPr>
      <t>B</t>
    </r>
  </si>
  <si>
    <t>DB</t>
  </si>
  <si>
    <t>DHE214-220</t>
  </si>
  <si>
    <t>DHE214-210</t>
  </si>
  <si>
    <t>DHE214-30</t>
  </si>
  <si>
    <t>DHE214-110</t>
  </si>
  <si>
    <t>DHE214-90</t>
  </si>
  <si>
    <t>DHE214-321</t>
  </si>
  <si>
    <t>DHE214-20</t>
  </si>
  <si>
    <t>DHE214-70</t>
  </si>
  <si>
    <t>DHE214-60</t>
  </si>
  <si>
    <t>DHE214-50</t>
  </si>
  <si>
    <t>DHE214-170</t>
  </si>
  <si>
    <t>DHE214-320</t>
  </si>
  <si>
    <t>DHE214-140</t>
  </si>
  <si>
    <t>DHE214-150</t>
  </si>
  <si>
    <t>DHE214-180</t>
  </si>
  <si>
    <t>DHE214-160</t>
  </si>
  <si>
    <t>DHE214-240</t>
  </si>
  <si>
    <t>DHE214-243</t>
  </si>
  <si>
    <t>DHE214-245</t>
  </si>
  <si>
    <t>DHE214-260</t>
  </si>
  <si>
    <t>DHE214-261</t>
  </si>
  <si>
    <t>DHE214-270</t>
  </si>
  <si>
    <t>DHE214-280</t>
  </si>
  <si>
    <t>DHE214-281</t>
  </si>
  <si>
    <t>DHE214-300</t>
  </si>
  <si>
    <t>DHE214-10</t>
  </si>
  <si>
    <t>DHE214-115</t>
  </si>
  <si>
    <t>DHE214-117</t>
  </si>
  <si>
    <t>DHE214-118</t>
  </si>
  <si>
    <t>DHE214-120</t>
  </si>
  <si>
    <t>Total Scholarships (All Sources)</t>
  </si>
  <si>
    <t>Total Grants (All Sources)</t>
  </si>
  <si>
    <t>Total Scholarships/Grants (Unduplicated HCT)</t>
  </si>
  <si>
    <t>Average Scholarships/Grants Per Recipient</t>
  </si>
  <si>
    <t>Fiscal Year 2007</t>
  </si>
  <si>
    <t>Fiscal Year 2006</t>
  </si>
  <si>
    <t>Fiscal Year 2005</t>
  </si>
  <si>
    <t>Fiscal Year 2004</t>
  </si>
  <si>
    <t>Fiscal Year 2003</t>
  </si>
  <si>
    <t>College Guarantee Grant</t>
  </si>
  <si>
    <t>Charles Gallager Grant</t>
  </si>
  <si>
    <t>WESTERN UNDERGRAD SCHOLARSHIPS</t>
  </si>
  <si>
    <t>Total Students Receiving Full Pell/Avg Award  (0 EFC)</t>
  </si>
  <si>
    <t>IRD</t>
  </si>
  <si>
    <t>Total State Grants (Number of Awards)</t>
  </si>
  <si>
    <t>TOTAL SCHOL/GRANTS (All Sources)</t>
  </si>
  <si>
    <t>STATE of MISSOURI SCHOL/GRANTS</t>
  </si>
  <si>
    <t>Fiscal Year 2009</t>
  </si>
  <si>
    <t>Federal Armed Forces/Veterans Benefits</t>
  </si>
  <si>
    <t>Gear Up</t>
  </si>
  <si>
    <t>Missouri Minority Teacher Education Scholarship</t>
  </si>
  <si>
    <t>Public Service Employee's Survivor Grants</t>
  </si>
  <si>
    <t>Vietnam Veteran Survivor Grant</t>
  </si>
  <si>
    <t>Fiscal Year 2010</t>
  </si>
  <si>
    <t>Undergraduate Tuition and Fee Waivers</t>
  </si>
  <si>
    <t>Trade Readjustment Act (TRA)</t>
  </si>
  <si>
    <t>Workforce Investment Act (WIA)</t>
  </si>
  <si>
    <t xml:space="preserve">Total Other Federal Grants </t>
  </si>
  <si>
    <t>Kids Chance</t>
  </si>
  <si>
    <t>Total Tuition Waivers (Unduplicated HCT)</t>
  </si>
  <si>
    <t>Fiscal Year 2011</t>
  </si>
  <si>
    <t>Total Enrollment (Degree Seeking)</t>
  </si>
  <si>
    <t>Fiscal Year 2012</t>
  </si>
  <si>
    <t>Fiscal Year 2013</t>
  </si>
  <si>
    <t>Fiscal Year 2014</t>
  </si>
  <si>
    <t>Fiscal Year 2015</t>
  </si>
  <si>
    <t>Fiscal Year 2016</t>
  </si>
  <si>
    <t>Fiscal Year 2017</t>
  </si>
  <si>
    <t>Fiscal Year 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</si>
</sst>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34" borderId="0" xfId="0" applyFont="1" applyFill="1" applyAlignment="1">
      <alignment/>
    </xf>
    <xf numFmtId="0" fontId="43" fillId="0" borderId="0" xfId="0" applyFont="1" applyAlignment="1">
      <alignment/>
    </xf>
    <xf numFmtId="0" fontId="41" fillId="35" borderId="0" xfId="0" applyFont="1" applyFill="1" applyAlignment="1">
      <alignment horizontal="right"/>
    </xf>
    <xf numFmtId="0" fontId="41" fillId="35" borderId="0" xfId="0" applyFont="1" applyFill="1" applyAlignment="1">
      <alignment/>
    </xf>
    <xf numFmtId="0" fontId="42" fillId="33" borderId="0" xfId="0" applyFont="1" applyFill="1" applyAlignment="1">
      <alignment horizontal="left"/>
    </xf>
    <xf numFmtId="0" fontId="41" fillId="34" borderId="0" xfId="0" applyFont="1" applyFill="1" applyAlignment="1">
      <alignment horizontal="left"/>
    </xf>
    <xf numFmtId="0" fontId="41" fillId="35" borderId="0" xfId="0" applyFont="1" applyFill="1" applyAlignment="1">
      <alignment horizontal="left"/>
    </xf>
    <xf numFmtId="165" fontId="41" fillId="0" borderId="0" xfId="0" applyNumberFormat="1" applyFont="1" applyAlignment="1">
      <alignment/>
    </xf>
    <xf numFmtId="0" fontId="42" fillId="33" borderId="10" xfId="0" applyFont="1" applyFill="1" applyBorder="1" applyAlignment="1">
      <alignment horizontal="center"/>
    </xf>
    <xf numFmtId="0" fontId="41" fillId="35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65" fontId="42" fillId="33" borderId="0" xfId="0" applyNumberFormat="1" applyFont="1" applyFill="1" applyBorder="1" applyAlignment="1">
      <alignment horizontal="center"/>
    </xf>
    <xf numFmtId="165" fontId="41" fillId="35" borderId="0" xfId="0" applyNumberFormat="1" applyFont="1" applyFill="1" applyBorder="1" applyAlignment="1">
      <alignment/>
    </xf>
    <xf numFmtId="165" fontId="41" fillId="34" borderId="0" xfId="0" applyNumberFormat="1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10" fontId="41" fillId="35" borderId="11" xfId="0" applyNumberFormat="1" applyFont="1" applyFill="1" applyBorder="1" applyAlignment="1">
      <alignment/>
    </xf>
    <xf numFmtId="10" fontId="41" fillId="34" borderId="11" xfId="0" applyNumberFormat="1" applyFont="1" applyFill="1" applyBorder="1" applyAlignment="1">
      <alignment/>
    </xf>
    <xf numFmtId="0" fontId="41" fillId="35" borderId="11" xfId="0" applyFont="1" applyFill="1" applyBorder="1" applyAlignment="1">
      <alignment/>
    </xf>
    <xf numFmtId="0" fontId="41" fillId="0" borderId="0" xfId="0" applyFont="1" applyBorder="1" applyAlignment="1">
      <alignment/>
    </xf>
    <xf numFmtId="0" fontId="41" fillId="4" borderId="12" xfId="0" applyFont="1" applyFill="1" applyBorder="1" applyAlignment="1">
      <alignment/>
    </xf>
    <xf numFmtId="0" fontId="43" fillId="4" borderId="12" xfId="0" applyFont="1" applyFill="1" applyBorder="1" applyAlignment="1">
      <alignment/>
    </xf>
    <xf numFmtId="0" fontId="41" fillId="36" borderId="10" xfId="0" applyFont="1" applyFill="1" applyBorder="1" applyAlignment="1">
      <alignment/>
    </xf>
    <xf numFmtId="6" fontId="41" fillId="35" borderId="0" xfId="0" applyNumberFormat="1" applyFont="1" applyFill="1" applyAlignment="1">
      <alignment/>
    </xf>
    <xf numFmtId="10" fontId="41" fillId="35" borderId="0" xfId="0" applyNumberFormat="1" applyFont="1" applyFill="1" applyAlignment="1">
      <alignment/>
    </xf>
    <xf numFmtId="6" fontId="41" fillId="34" borderId="0" xfId="0" applyNumberFormat="1" applyFont="1" applyFill="1" applyAlignment="1">
      <alignment/>
    </xf>
    <xf numFmtId="10" fontId="41" fillId="34" borderId="0" xfId="0" applyNumberFormat="1" applyFont="1" applyFill="1" applyAlignment="1">
      <alignment/>
    </xf>
    <xf numFmtId="6" fontId="41" fillId="35" borderId="0" xfId="0" applyNumberFormat="1" applyFont="1" applyFill="1" applyAlignment="1">
      <alignment horizontal="right"/>
    </xf>
    <xf numFmtId="0" fontId="41" fillId="34" borderId="0" xfId="0" applyFont="1" applyFill="1" applyAlignment="1">
      <alignment horizontal="center"/>
    </xf>
    <xf numFmtId="6" fontId="41" fillId="34" borderId="0" xfId="0" applyNumberFormat="1" applyFont="1" applyFill="1" applyAlignment="1">
      <alignment horizontal="center"/>
    </xf>
    <xf numFmtId="10" fontId="41" fillId="35" borderId="0" xfId="0" applyNumberFormat="1" applyFont="1" applyFill="1" applyAlignment="1">
      <alignment horizontal="right"/>
    </xf>
    <xf numFmtId="0" fontId="42" fillId="33" borderId="0" xfId="0" applyFont="1" applyFill="1" applyAlignment="1">
      <alignment horizontal="center"/>
    </xf>
    <xf numFmtId="0" fontId="41" fillId="35" borderId="11" xfId="0" applyFont="1" applyFill="1" applyBorder="1" applyAlignment="1">
      <alignment horizontal="right"/>
    </xf>
    <xf numFmtId="10" fontId="41" fillId="35" borderId="11" xfId="0" applyNumberFormat="1" applyFont="1" applyFill="1" applyBorder="1" applyAlignment="1">
      <alignment horizontal="right"/>
    </xf>
    <xf numFmtId="0" fontId="41" fillId="35" borderId="10" xfId="0" applyFont="1" applyFill="1" applyBorder="1" applyAlignment="1">
      <alignment horizontal="right"/>
    </xf>
    <xf numFmtId="0" fontId="41" fillId="34" borderId="10" xfId="0" applyFont="1" applyFill="1" applyBorder="1" applyAlignment="1">
      <alignment horizontal="center"/>
    </xf>
    <xf numFmtId="0" fontId="41" fillId="35" borderId="0" xfId="0" applyFont="1" applyFill="1" applyAlignment="1">
      <alignment horizontal="center"/>
    </xf>
    <xf numFmtId="165" fontId="41" fillId="35" borderId="0" xfId="0" applyNumberFormat="1" applyFont="1" applyFill="1" applyAlignment="1">
      <alignment horizontal="center"/>
    </xf>
    <xf numFmtId="165" fontId="41" fillId="34" borderId="0" xfId="0" applyNumberFormat="1" applyFont="1" applyFill="1" applyAlignment="1">
      <alignment horizontal="center"/>
    </xf>
    <xf numFmtId="0" fontId="41" fillId="35" borderId="10" xfId="0" applyFont="1" applyFill="1" applyBorder="1" applyAlignment="1">
      <alignment horizontal="center"/>
    </xf>
    <xf numFmtId="6" fontId="41" fillId="34" borderId="0" xfId="0" applyNumberFormat="1" applyFont="1" applyFill="1" applyAlignment="1">
      <alignment/>
    </xf>
    <xf numFmtId="6" fontId="41" fillId="35" borderId="0" xfId="0" applyNumberFormat="1" applyFont="1" applyFill="1" applyAlignment="1">
      <alignment/>
    </xf>
    <xf numFmtId="0" fontId="41" fillId="34" borderId="10" xfId="0" applyFont="1" applyFill="1" applyBorder="1" applyAlignment="1">
      <alignment/>
    </xf>
    <xf numFmtId="0" fontId="41" fillId="34" borderId="0" xfId="0" applyFont="1" applyFill="1" applyAlignment="1">
      <alignment/>
    </xf>
    <xf numFmtId="0" fontId="41" fillId="35" borderId="10" xfId="0" applyFont="1" applyFill="1" applyBorder="1" applyAlignment="1">
      <alignment/>
    </xf>
    <xf numFmtId="0" fontId="41" fillId="35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1" fillId="0" borderId="0" xfId="0" applyFont="1" applyBorder="1" applyAlignment="1">
      <alignment horizontal="center"/>
    </xf>
    <xf numFmtId="10" fontId="41" fillId="34" borderId="0" xfId="0" applyNumberFormat="1" applyFont="1" applyFill="1" applyAlignment="1">
      <alignment horizontal="right"/>
    </xf>
    <xf numFmtId="10" fontId="41" fillId="34" borderId="11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5"/>
  <sheetViews>
    <sheetView tabSelected="1" zoomScalePageLayoutView="0" workbookViewId="0" topLeftCell="B1">
      <pane xSplit="1" topLeftCell="C1" activePane="topRight" state="frozen"/>
      <selection pane="topLeft" activeCell="B1" sqref="B1"/>
      <selection pane="topRight" activeCell="B1" sqref="B1"/>
    </sheetView>
  </sheetViews>
  <sheetFormatPr defaultColWidth="9.140625" defaultRowHeight="15"/>
  <cols>
    <col min="1" max="1" width="10.7109375" style="21" hidden="1" customWidth="1"/>
    <col min="2" max="2" width="43.7109375" style="1" customWidth="1"/>
    <col min="3" max="3" width="13.57421875" style="1" customWidth="1"/>
    <col min="4" max="4" width="18.00390625" style="1" customWidth="1"/>
    <col min="5" max="5" width="18.7109375" style="1" customWidth="1"/>
    <col min="6" max="6" width="17.28125" style="1" customWidth="1"/>
    <col min="7" max="7" width="17.140625" style="1" customWidth="1"/>
    <col min="8" max="8" width="17.00390625" style="1" customWidth="1"/>
    <col min="9" max="9" width="16.7109375" style="1" customWidth="1"/>
    <col min="10" max="10" width="16.421875" style="1" customWidth="1"/>
    <col min="11" max="11" width="14.7109375" style="1" customWidth="1"/>
    <col min="12" max="17" width="15.00390625" style="1" customWidth="1"/>
    <col min="18" max="18" width="12.57421875" style="1" customWidth="1"/>
    <col min="19" max="19" width="14.7109375" style="10" customWidth="1"/>
    <col min="20" max="20" width="15.00390625" style="1" bestFit="1" customWidth="1"/>
    <col min="21" max="21" width="12.57421875" style="1" customWidth="1"/>
    <col min="22" max="22" width="14.7109375" style="10" customWidth="1"/>
    <col min="23" max="23" width="15.00390625" style="1" bestFit="1" customWidth="1"/>
    <col min="24" max="24" width="12.57421875" style="1" customWidth="1"/>
    <col min="25" max="25" width="14.7109375" style="10" customWidth="1"/>
    <col min="26" max="26" width="15.00390625" style="1" bestFit="1" customWidth="1"/>
    <col min="27" max="27" width="12.57421875" style="1" customWidth="1"/>
    <col min="28" max="28" width="14.7109375" style="10" customWidth="1"/>
    <col min="29" max="29" width="15.00390625" style="1" bestFit="1" customWidth="1"/>
    <col min="30" max="30" width="12.57421875" style="1" customWidth="1"/>
    <col min="31" max="31" width="14.7109375" style="10" customWidth="1"/>
    <col min="32" max="32" width="15.00390625" style="1" bestFit="1" customWidth="1"/>
    <col min="33" max="33" width="12.57421875" style="1" customWidth="1"/>
    <col min="34" max="34" width="14.7109375" style="10" customWidth="1"/>
    <col min="35" max="35" width="15.00390625" style="1" bestFit="1" customWidth="1"/>
    <col min="36" max="37" width="12.7109375" style="1" customWidth="1"/>
    <col min="38" max="38" width="15.00390625" style="1" bestFit="1" customWidth="1"/>
    <col min="39" max="39" width="12.7109375" style="1" customWidth="1"/>
    <col min="40" max="40" width="13.7109375" style="1" customWidth="1"/>
    <col min="41" max="41" width="15.00390625" style="1" bestFit="1" customWidth="1"/>
    <col min="42" max="42" width="13.421875" style="1" customWidth="1"/>
    <col min="43" max="43" width="13.7109375" style="1" customWidth="1"/>
    <col min="44" max="44" width="15.00390625" style="1" bestFit="1" customWidth="1"/>
    <col min="45" max="45" width="12.7109375" style="1" customWidth="1"/>
    <col min="46" max="46" width="10.8515625" style="1" bestFit="1" customWidth="1"/>
    <col min="47" max="47" width="15.00390625" style="1" bestFit="1" customWidth="1"/>
    <col min="48" max="48" width="9.140625" style="1" customWidth="1"/>
    <col min="49" max="49" width="11.421875" style="1" customWidth="1"/>
    <col min="50" max="50" width="11.8515625" style="1" customWidth="1"/>
    <col min="51" max="16384" width="9.140625" style="1" customWidth="1"/>
  </cols>
  <sheetData>
    <row r="1" spans="3:50" ht="14.25">
      <c r="C1" s="48" t="s">
        <v>127</v>
      </c>
      <c r="D1" s="48"/>
      <c r="E1" s="49"/>
      <c r="F1" s="50" t="s">
        <v>126</v>
      </c>
      <c r="G1" s="53"/>
      <c r="H1" s="49"/>
      <c r="I1" s="48" t="s">
        <v>125</v>
      </c>
      <c r="J1" s="48"/>
      <c r="K1" s="49"/>
      <c r="L1" s="50" t="s">
        <v>124</v>
      </c>
      <c r="M1" s="51"/>
      <c r="N1" s="52"/>
      <c r="O1" s="50" t="s">
        <v>123</v>
      </c>
      <c r="P1" s="51"/>
      <c r="Q1" s="52"/>
      <c r="R1" s="50" t="s">
        <v>122</v>
      </c>
      <c r="S1" s="51"/>
      <c r="T1" s="52"/>
      <c r="U1" s="50" t="s">
        <v>121</v>
      </c>
      <c r="V1" s="51"/>
      <c r="W1" s="52"/>
      <c r="X1" s="50" t="s">
        <v>119</v>
      </c>
      <c r="Y1" s="51"/>
      <c r="Z1" s="52"/>
      <c r="AA1" s="50" t="s">
        <v>112</v>
      </c>
      <c r="AB1" s="51"/>
      <c r="AC1" s="52"/>
      <c r="AD1" s="50" t="s">
        <v>106</v>
      </c>
      <c r="AE1" s="51"/>
      <c r="AF1" s="52"/>
      <c r="AG1" s="50" t="s">
        <v>36</v>
      </c>
      <c r="AH1" s="51"/>
      <c r="AI1" s="52"/>
      <c r="AJ1" s="50" t="s">
        <v>93</v>
      </c>
      <c r="AK1" s="51"/>
      <c r="AL1" s="52"/>
      <c r="AM1" s="50" t="s">
        <v>94</v>
      </c>
      <c r="AN1" s="51"/>
      <c r="AO1" s="52"/>
      <c r="AP1" s="50" t="s">
        <v>95</v>
      </c>
      <c r="AQ1" s="51"/>
      <c r="AR1" s="52"/>
      <c r="AS1" s="50" t="s">
        <v>96</v>
      </c>
      <c r="AT1" s="51"/>
      <c r="AU1" s="52"/>
      <c r="AV1" s="50" t="s">
        <v>97</v>
      </c>
      <c r="AW1" s="51"/>
      <c r="AX1" s="52"/>
    </row>
    <row r="2" spans="1:50" ht="13.5">
      <c r="A2" s="22" t="s">
        <v>46</v>
      </c>
      <c r="B2" s="2" t="s">
        <v>43</v>
      </c>
      <c r="C2" s="33" t="s">
        <v>0</v>
      </c>
      <c r="D2" s="33" t="s">
        <v>1</v>
      </c>
      <c r="E2" s="33" t="s">
        <v>34</v>
      </c>
      <c r="F2" s="11" t="s">
        <v>0</v>
      </c>
      <c r="G2" s="33" t="s">
        <v>1</v>
      </c>
      <c r="H2" s="17" t="s">
        <v>34</v>
      </c>
      <c r="I2" s="33" t="s">
        <v>0</v>
      </c>
      <c r="J2" s="33" t="s">
        <v>1</v>
      </c>
      <c r="K2" s="33" t="s">
        <v>34</v>
      </c>
      <c r="L2" s="11" t="s">
        <v>0</v>
      </c>
      <c r="M2" s="14" t="s">
        <v>1</v>
      </c>
      <c r="N2" s="17" t="s">
        <v>34</v>
      </c>
      <c r="O2" s="11" t="s">
        <v>0</v>
      </c>
      <c r="P2" s="14" t="s">
        <v>1</v>
      </c>
      <c r="Q2" s="17" t="s">
        <v>34</v>
      </c>
      <c r="R2" s="11" t="s">
        <v>0</v>
      </c>
      <c r="S2" s="14" t="s">
        <v>1</v>
      </c>
      <c r="T2" s="17" t="s">
        <v>34</v>
      </c>
      <c r="U2" s="11" t="s">
        <v>0</v>
      </c>
      <c r="V2" s="14" t="s">
        <v>1</v>
      </c>
      <c r="W2" s="17" t="s">
        <v>34</v>
      </c>
      <c r="X2" s="11" t="s">
        <v>0</v>
      </c>
      <c r="Y2" s="14" t="s">
        <v>1</v>
      </c>
      <c r="Z2" s="17" t="s">
        <v>34</v>
      </c>
      <c r="AA2" s="11" t="s">
        <v>0</v>
      </c>
      <c r="AB2" s="14" t="s">
        <v>1</v>
      </c>
      <c r="AC2" s="17" t="s">
        <v>34</v>
      </c>
      <c r="AD2" s="11" t="s">
        <v>0</v>
      </c>
      <c r="AE2" s="14" t="s">
        <v>1</v>
      </c>
      <c r="AF2" s="17" t="s">
        <v>34</v>
      </c>
      <c r="AG2" s="11" t="s">
        <v>0</v>
      </c>
      <c r="AH2" s="14" t="s">
        <v>1</v>
      </c>
      <c r="AI2" s="17" t="s">
        <v>34</v>
      </c>
      <c r="AJ2" s="11" t="s">
        <v>0</v>
      </c>
      <c r="AK2" s="14"/>
      <c r="AL2" s="17" t="s">
        <v>34</v>
      </c>
      <c r="AM2" s="11" t="s">
        <v>0</v>
      </c>
      <c r="AN2" s="14" t="s">
        <v>1</v>
      </c>
      <c r="AO2" s="17" t="s">
        <v>34</v>
      </c>
      <c r="AP2" s="11" t="s">
        <v>0</v>
      </c>
      <c r="AQ2" s="14" t="s">
        <v>1</v>
      </c>
      <c r="AR2" s="17" t="s">
        <v>34</v>
      </c>
      <c r="AS2" s="11" t="s">
        <v>0</v>
      </c>
      <c r="AT2" s="14" t="s">
        <v>1</v>
      </c>
      <c r="AU2" s="17" t="s">
        <v>34</v>
      </c>
      <c r="AV2" s="11" t="s">
        <v>0</v>
      </c>
      <c r="AW2" s="14" t="s">
        <v>1</v>
      </c>
      <c r="AX2" s="17" t="s">
        <v>34</v>
      </c>
    </row>
    <row r="3" spans="1:50" ht="13.5">
      <c r="A3" s="22" t="s">
        <v>47</v>
      </c>
      <c r="B3" s="6" t="s">
        <v>38</v>
      </c>
      <c r="C3" s="38">
        <v>4303</v>
      </c>
      <c r="D3" s="39">
        <v>43689155</v>
      </c>
      <c r="E3" s="32">
        <v>0.8452</v>
      </c>
      <c r="F3" s="12">
        <v>4240</v>
      </c>
      <c r="G3" s="25">
        <v>41023086</v>
      </c>
      <c r="H3" s="18">
        <v>0.8687</v>
      </c>
      <c r="I3" s="6">
        <v>4415</v>
      </c>
      <c r="J3" s="25">
        <v>41512513</v>
      </c>
      <c r="K3" s="26">
        <v>0.8623</v>
      </c>
      <c r="L3" s="12">
        <v>4894</v>
      </c>
      <c r="M3" s="15">
        <v>46140586</v>
      </c>
      <c r="N3" s="18">
        <v>0.8343</v>
      </c>
      <c r="O3" s="12">
        <v>4975</v>
      </c>
      <c r="P3" s="15">
        <v>45577619</v>
      </c>
      <c r="Q3" s="18">
        <v>0.8343</v>
      </c>
      <c r="R3" s="12">
        <v>5140</v>
      </c>
      <c r="S3" s="15">
        <v>46993597</v>
      </c>
      <c r="T3" s="18">
        <f>SUM(R3/R5)</f>
        <v>0.8688302907369845</v>
      </c>
      <c r="U3" s="12">
        <v>5384</v>
      </c>
      <c r="V3" s="15">
        <v>49290996</v>
      </c>
      <c r="W3" s="18">
        <f>SUM(U3/U5)</f>
        <v>0.8751625487646294</v>
      </c>
      <c r="X3" s="12">
        <v>5527</v>
      </c>
      <c r="Y3" s="15">
        <v>50404477</v>
      </c>
      <c r="Z3" s="18">
        <f>SUM(X3/X5)</f>
        <v>0.8796753143402833</v>
      </c>
      <c r="AA3" s="12">
        <v>5135</v>
      </c>
      <c r="AB3" s="15">
        <v>46193194</v>
      </c>
      <c r="AC3" s="18">
        <f>SUM(AA3/AA5)</f>
        <v>0.8665204184947688</v>
      </c>
      <c r="AD3" s="12">
        <v>4800</v>
      </c>
      <c r="AE3" s="15">
        <v>39803544</v>
      </c>
      <c r="AF3" s="18">
        <f>SUM(AD3/AD5)</f>
        <v>0.8775137111517367</v>
      </c>
      <c r="AG3" s="12">
        <v>4478</v>
      </c>
      <c r="AH3" s="15">
        <v>35729909</v>
      </c>
      <c r="AI3" s="18">
        <f>SUM(AG3/AG5)</f>
        <v>0.8418875728520399</v>
      </c>
      <c r="AJ3" s="12">
        <v>4414</v>
      </c>
      <c r="AK3" s="15">
        <v>31855537</v>
      </c>
      <c r="AL3" s="18">
        <f>SUM(AJ3/AJ5)</f>
        <v>0.8336166194523135</v>
      </c>
      <c r="AM3" s="12">
        <v>4039</v>
      </c>
      <c r="AN3" s="15">
        <v>29862999</v>
      </c>
      <c r="AO3" s="18">
        <f>SUM(AM3/AM5)</f>
        <v>0.7662682602921647</v>
      </c>
      <c r="AP3" s="12">
        <v>4238</v>
      </c>
      <c r="AQ3" s="15">
        <v>27410427</v>
      </c>
      <c r="AR3" s="18">
        <f>SUM(AP3/AP5)</f>
        <v>0.8301665034280118</v>
      </c>
      <c r="AS3" s="12">
        <v>4228</v>
      </c>
      <c r="AT3" s="15">
        <v>25544508</v>
      </c>
      <c r="AU3" s="18"/>
      <c r="AV3" s="12">
        <v>5573</v>
      </c>
      <c r="AW3" s="15">
        <v>24775362</v>
      </c>
      <c r="AX3" s="18"/>
    </row>
    <row r="4" spans="1:50" ht="13.5">
      <c r="A4" s="22" t="s">
        <v>48</v>
      </c>
      <c r="B4" s="6" t="s">
        <v>18</v>
      </c>
      <c r="C4" s="38">
        <v>2934</v>
      </c>
      <c r="D4" s="39">
        <v>19011073</v>
      </c>
      <c r="E4" s="32">
        <v>0.5763</v>
      </c>
      <c r="F4" s="12">
        <v>2888</v>
      </c>
      <c r="G4" s="25">
        <v>18878260</v>
      </c>
      <c r="H4" s="18">
        <v>0.5917</v>
      </c>
      <c r="I4" s="6">
        <v>3151</v>
      </c>
      <c r="J4" s="25">
        <v>20302846</v>
      </c>
      <c r="K4" s="26">
        <v>0.6154</v>
      </c>
      <c r="L4" s="12">
        <v>3523</v>
      </c>
      <c r="M4" s="15">
        <v>22700647</v>
      </c>
      <c r="N4" s="18">
        <v>0.6006</v>
      </c>
      <c r="O4" s="12">
        <v>3642</v>
      </c>
      <c r="P4" s="15">
        <v>22528316</v>
      </c>
      <c r="Q4" s="18">
        <v>0.6108</v>
      </c>
      <c r="R4" s="12">
        <v>3847</v>
      </c>
      <c r="S4" s="15">
        <v>23723562</v>
      </c>
      <c r="T4" s="18">
        <f>SUM(R4/R5)</f>
        <v>0.6502704530087897</v>
      </c>
      <c r="U4" s="12">
        <v>4075</v>
      </c>
      <c r="V4" s="15">
        <v>25361189</v>
      </c>
      <c r="W4" s="18">
        <f>SUM(U4/U5)</f>
        <v>0.6623862158647594</v>
      </c>
      <c r="X4" s="12">
        <v>4231</v>
      </c>
      <c r="Y4" s="15">
        <v>26483761</v>
      </c>
      <c r="Z4" s="18">
        <f>SUM(X4/X5)</f>
        <v>0.6734044246379118</v>
      </c>
      <c r="AA4" s="12">
        <v>3755</v>
      </c>
      <c r="AB4" s="15">
        <v>23010941</v>
      </c>
      <c r="AC4" s="18">
        <f>SUM(AA4/AA5)</f>
        <v>0.6336483293958826</v>
      </c>
      <c r="AD4" s="12">
        <v>3420</v>
      </c>
      <c r="AE4" s="15">
        <v>18642906</v>
      </c>
      <c r="AF4" s="18">
        <f>SUM(AD4/AD5)</f>
        <v>0.6252285191956124</v>
      </c>
      <c r="AG4" s="12">
        <v>2948</v>
      </c>
      <c r="AH4" s="15">
        <v>14821541</v>
      </c>
      <c r="AI4" s="18">
        <f>SUM(AG4/AG5)</f>
        <v>0.5542395187065238</v>
      </c>
      <c r="AJ4" s="12">
        <v>2902</v>
      </c>
      <c r="AK4" s="15">
        <v>14114039</v>
      </c>
      <c r="AL4" s="18">
        <f>SUM(AJ4/AJ5)</f>
        <v>0.5480642115203022</v>
      </c>
      <c r="AM4" s="12">
        <v>2752</v>
      </c>
      <c r="AN4" s="15">
        <v>12691545</v>
      </c>
      <c r="AO4" s="18">
        <f>SUM(AM4/AM5)</f>
        <v>0.522102067918801</v>
      </c>
      <c r="AP4" s="12">
        <v>2921</v>
      </c>
      <c r="AQ4" s="15">
        <v>13107765</v>
      </c>
      <c r="AR4" s="18">
        <f>SUM(AP4/AP5)</f>
        <v>0.5721841332027424</v>
      </c>
      <c r="AS4" s="12">
        <v>2902</v>
      </c>
      <c r="AT4" s="15">
        <v>13487316</v>
      </c>
      <c r="AU4" s="18"/>
      <c r="AV4" s="12">
        <v>4122</v>
      </c>
      <c r="AW4" s="15">
        <v>12984131</v>
      </c>
      <c r="AX4" s="18"/>
    </row>
    <row r="5" spans="1:50" ht="13.5">
      <c r="A5" s="22" t="s">
        <v>102</v>
      </c>
      <c r="B5" s="6" t="s">
        <v>120</v>
      </c>
      <c r="C5" s="38">
        <v>5091</v>
      </c>
      <c r="D5" s="38"/>
      <c r="E5" s="38"/>
      <c r="F5" s="12">
        <v>4881</v>
      </c>
      <c r="G5" s="6"/>
      <c r="H5" s="20"/>
      <c r="I5" s="6">
        <v>5120</v>
      </c>
      <c r="J5" s="6"/>
      <c r="K5" s="6"/>
      <c r="L5" s="24">
        <v>5866</v>
      </c>
      <c r="M5" s="15"/>
      <c r="N5" s="18"/>
      <c r="O5" s="24">
        <v>5963</v>
      </c>
      <c r="P5" s="15"/>
      <c r="Q5" s="18"/>
      <c r="R5" s="24">
        <v>5916</v>
      </c>
      <c r="S5" s="15"/>
      <c r="T5" s="18"/>
      <c r="U5" s="24">
        <v>6152</v>
      </c>
      <c r="V5" s="15"/>
      <c r="W5" s="18"/>
      <c r="X5" s="24">
        <v>6283</v>
      </c>
      <c r="Y5" s="15"/>
      <c r="Z5" s="18"/>
      <c r="AA5" s="24">
        <v>5926</v>
      </c>
      <c r="AB5" s="15"/>
      <c r="AC5" s="18"/>
      <c r="AD5" s="12">
        <v>5470</v>
      </c>
      <c r="AE5" s="15"/>
      <c r="AF5" s="18"/>
      <c r="AG5" s="12">
        <v>5319</v>
      </c>
      <c r="AH5" s="15"/>
      <c r="AI5" s="18"/>
      <c r="AJ5" s="12">
        <v>5295</v>
      </c>
      <c r="AK5" s="15"/>
      <c r="AL5" s="18"/>
      <c r="AM5" s="12">
        <v>5271</v>
      </c>
      <c r="AN5" s="15"/>
      <c r="AO5" s="18"/>
      <c r="AP5" s="12">
        <v>5105</v>
      </c>
      <c r="AQ5" s="15"/>
      <c r="AR5" s="18"/>
      <c r="AS5" s="12">
        <v>4962</v>
      </c>
      <c r="AT5" s="15"/>
      <c r="AU5" s="18"/>
      <c r="AV5" s="12">
        <v>5232</v>
      </c>
      <c r="AW5" s="15"/>
      <c r="AX5" s="18"/>
    </row>
    <row r="6" spans="1:50" ht="13.5">
      <c r="A6" s="22"/>
      <c r="B6" s="2" t="s">
        <v>104</v>
      </c>
      <c r="C6" s="33" t="s">
        <v>0</v>
      </c>
      <c r="D6" s="33" t="s">
        <v>1</v>
      </c>
      <c r="E6" s="33" t="s">
        <v>34</v>
      </c>
      <c r="F6" s="11" t="s">
        <v>0</v>
      </c>
      <c r="G6" s="33" t="s">
        <v>1</v>
      </c>
      <c r="H6" s="17" t="s">
        <v>34</v>
      </c>
      <c r="I6" s="33" t="s">
        <v>0</v>
      </c>
      <c r="J6" s="33" t="s">
        <v>1</v>
      </c>
      <c r="K6" s="33" t="s">
        <v>34</v>
      </c>
      <c r="L6" s="11" t="s">
        <v>0</v>
      </c>
      <c r="M6" s="14" t="s">
        <v>1</v>
      </c>
      <c r="N6" s="17" t="s">
        <v>34</v>
      </c>
      <c r="O6" s="11" t="s">
        <v>0</v>
      </c>
      <c r="P6" s="14" t="s">
        <v>1</v>
      </c>
      <c r="Q6" s="17" t="s">
        <v>34</v>
      </c>
      <c r="R6" s="11" t="s">
        <v>0</v>
      </c>
      <c r="S6" s="14" t="s">
        <v>1</v>
      </c>
      <c r="T6" s="17" t="s">
        <v>34</v>
      </c>
      <c r="U6" s="11" t="s">
        <v>0</v>
      </c>
      <c r="V6" s="14" t="s">
        <v>1</v>
      </c>
      <c r="W6" s="17" t="s">
        <v>34</v>
      </c>
      <c r="X6" s="11" t="s">
        <v>0</v>
      </c>
      <c r="Y6" s="14" t="s">
        <v>1</v>
      </c>
      <c r="Z6" s="17" t="s">
        <v>34</v>
      </c>
      <c r="AA6" s="11" t="s">
        <v>0</v>
      </c>
      <c r="AB6" s="14" t="s">
        <v>1</v>
      </c>
      <c r="AC6" s="17" t="s">
        <v>34</v>
      </c>
      <c r="AD6" s="11" t="s">
        <v>0</v>
      </c>
      <c r="AE6" s="14" t="s">
        <v>1</v>
      </c>
      <c r="AF6" s="17" t="s">
        <v>34</v>
      </c>
      <c r="AG6" s="11" t="s">
        <v>0</v>
      </c>
      <c r="AH6" s="14" t="s">
        <v>1</v>
      </c>
      <c r="AI6" s="17" t="s">
        <v>34</v>
      </c>
      <c r="AJ6" s="11" t="s">
        <v>0</v>
      </c>
      <c r="AK6" s="14" t="s">
        <v>1</v>
      </c>
      <c r="AL6" s="17" t="s">
        <v>34</v>
      </c>
      <c r="AM6" s="11" t="s">
        <v>0</v>
      </c>
      <c r="AN6" s="14" t="s">
        <v>1</v>
      </c>
      <c r="AO6" s="17" t="s">
        <v>34</v>
      </c>
      <c r="AP6" s="11" t="s">
        <v>0</v>
      </c>
      <c r="AQ6" s="14" t="s">
        <v>1</v>
      </c>
      <c r="AR6" s="17" t="s">
        <v>34</v>
      </c>
      <c r="AS6" s="11" t="s">
        <v>0</v>
      </c>
      <c r="AT6" s="14" t="s">
        <v>1</v>
      </c>
      <c r="AU6" s="17" t="s">
        <v>34</v>
      </c>
      <c r="AV6" s="11" t="s">
        <v>0</v>
      </c>
      <c r="AW6" s="14" t="s">
        <v>1</v>
      </c>
      <c r="AX6" s="17" t="s">
        <v>34</v>
      </c>
    </row>
    <row r="7" spans="1:50" ht="13.5">
      <c r="A7" s="22" t="s">
        <v>58</v>
      </c>
      <c r="B7" s="3" t="s">
        <v>91</v>
      </c>
      <c r="C7" s="30">
        <v>3648</v>
      </c>
      <c r="D7" s="40">
        <v>22084994</v>
      </c>
      <c r="E7" s="54">
        <v>0.7166</v>
      </c>
      <c r="F7" s="13">
        <v>3611</v>
      </c>
      <c r="G7" s="27">
        <v>21024349</v>
      </c>
      <c r="H7" s="19">
        <v>0.7398</v>
      </c>
      <c r="I7" s="3">
        <v>3739</v>
      </c>
      <c r="J7" s="27">
        <v>21657352</v>
      </c>
      <c r="K7" s="28">
        <v>0.7303</v>
      </c>
      <c r="L7" s="13">
        <v>4171</v>
      </c>
      <c r="M7" s="16">
        <v>22879817</v>
      </c>
      <c r="N7" s="19">
        <f>SUM(L7/L5)</f>
        <v>0.7110467098533925</v>
      </c>
      <c r="O7" s="13">
        <v>4263</v>
      </c>
      <c r="P7" s="16">
        <v>21375191</v>
      </c>
      <c r="Q7" s="19">
        <f>SUM(O7/O5)</f>
        <v>0.714908603052155</v>
      </c>
      <c r="R7" s="13">
        <v>4451</v>
      </c>
      <c r="S7" s="16">
        <v>21569506</v>
      </c>
      <c r="T7" s="19">
        <f>SUM(R7/R5)</f>
        <v>0.7523664638269101</v>
      </c>
      <c r="U7" s="13">
        <v>4710</v>
      </c>
      <c r="V7" s="16">
        <f>SUM(V9,V10)</f>
        <v>22028290</v>
      </c>
      <c r="W7" s="19">
        <f>SUM(U7/U5)</f>
        <v>0.7656046814044213</v>
      </c>
      <c r="X7" s="13">
        <v>4789</v>
      </c>
      <c r="Y7" s="16">
        <f>SUM(Y9,Y10)</f>
        <v>22954351</v>
      </c>
      <c r="Z7" s="19">
        <f>SUM(X7/X5)</f>
        <v>0.7622155021486551</v>
      </c>
      <c r="AA7" s="13">
        <v>4196</v>
      </c>
      <c r="AB7" s="16">
        <f>SUM(AB9,AB10)</f>
        <v>21114161.92</v>
      </c>
      <c r="AC7" s="19">
        <f>SUM(AA7/AA5)</f>
        <v>0.7080661491731354</v>
      </c>
      <c r="AD7" s="13">
        <v>3869</v>
      </c>
      <c r="AE7" s="16">
        <v>18044678</v>
      </c>
      <c r="AF7" s="19">
        <f>SUM(AD7/AD5)</f>
        <v>0.7073126142595978</v>
      </c>
      <c r="AG7" s="13">
        <v>3609</v>
      </c>
      <c r="AH7" s="16">
        <v>15916882</v>
      </c>
      <c r="AI7" s="19">
        <f>SUM(AG7/AG5)</f>
        <v>0.6785109983079526</v>
      </c>
      <c r="AJ7" s="13">
        <v>3362</v>
      </c>
      <c r="AK7" s="16">
        <v>12916470</v>
      </c>
      <c r="AL7" s="19">
        <f>SUM(AJ7/AJ5)</f>
        <v>0.6349386213408876</v>
      </c>
      <c r="AM7" s="13">
        <v>3434</v>
      </c>
      <c r="AN7" s="16">
        <f>SUM(AN9:AN10)</f>
        <v>11464822</v>
      </c>
      <c r="AO7" s="19">
        <f>SUM(AM7/AM5)</f>
        <v>0.6514892809713527</v>
      </c>
      <c r="AP7" s="13">
        <v>3176</v>
      </c>
      <c r="AQ7" s="16">
        <f>SUM(AQ9:AQ10)</f>
        <v>10957705</v>
      </c>
      <c r="AR7" s="19">
        <f>SUM(AP7/AP5)</f>
        <v>0.6221351616062684</v>
      </c>
      <c r="AS7" s="13">
        <v>3139</v>
      </c>
      <c r="AT7" s="16">
        <f>SUM(AT9:AT10)</f>
        <v>10614397</v>
      </c>
      <c r="AU7" s="19">
        <f>SUM(AS7/AS5)</f>
        <v>0.6326078194276501</v>
      </c>
      <c r="AV7" s="13">
        <v>2971</v>
      </c>
      <c r="AW7" s="16">
        <f>SUM(AW9:AW10)</f>
        <v>10923228</v>
      </c>
      <c r="AX7" s="19">
        <f>SUM(AV7/AV5)</f>
        <v>0.5678516819571865</v>
      </c>
    </row>
    <row r="8" spans="1:50" ht="13.5">
      <c r="A8" s="22" t="s">
        <v>57</v>
      </c>
      <c r="B8" s="5" t="s">
        <v>92</v>
      </c>
      <c r="C8" s="38"/>
      <c r="D8" s="39">
        <v>6054</v>
      </c>
      <c r="E8" s="38"/>
      <c r="F8" s="36"/>
      <c r="G8" s="29">
        <v>5822</v>
      </c>
      <c r="H8" s="34"/>
      <c r="I8" s="5"/>
      <c r="J8" s="29">
        <v>5792</v>
      </c>
      <c r="K8" s="5"/>
      <c r="L8" s="12"/>
      <c r="M8" s="15">
        <v>5485</v>
      </c>
      <c r="N8" s="18"/>
      <c r="O8" s="12"/>
      <c r="P8" s="15">
        <f>SUM(P7/O7)</f>
        <v>5014.119399483931</v>
      </c>
      <c r="Q8" s="18"/>
      <c r="R8" s="12"/>
      <c r="S8" s="15">
        <f>SUM(S7/R7)</f>
        <v>4845.991013255448</v>
      </c>
      <c r="T8" s="18"/>
      <c r="U8" s="12"/>
      <c r="V8" s="15">
        <f>SUM(V7/U7)</f>
        <v>4676.91932059448</v>
      </c>
      <c r="W8" s="18"/>
      <c r="X8" s="12"/>
      <c r="Y8" s="15">
        <f>SUM(Y7/X7)</f>
        <v>4793.1407391939865</v>
      </c>
      <c r="Z8" s="18"/>
      <c r="AA8" s="12"/>
      <c r="AB8" s="15">
        <f>SUM(AB7/AA7)</f>
        <v>5031.973765490944</v>
      </c>
      <c r="AC8" s="18"/>
      <c r="AD8" s="12"/>
      <c r="AE8" s="15">
        <f>SUM(AE7/AD7)</f>
        <v>4663.912638924787</v>
      </c>
      <c r="AF8" s="18"/>
      <c r="AG8" s="12"/>
      <c r="AH8" s="15">
        <f>SUM(AH7/AG7)</f>
        <v>4410.330285397617</v>
      </c>
      <c r="AI8" s="18"/>
      <c r="AJ8" s="12"/>
      <c r="AK8" s="15">
        <f>SUM(AK7/AJ7)</f>
        <v>3841.900654372397</v>
      </c>
      <c r="AL8" s="18"/>
      <c r="AM8" s="12"/>
      <c r="AN8" s="15">
        <f>SUM(AN7/AM7)</f>
        <v>3338.620267909144</v>
      </c>
      <c r="AO8" s="18"/>
      <c r="AP8" s="12"/>
      <c r="AQ8" s="15">
        <f>SUM(AQ7/AP7)</f>
        <v>3450.1590050377836</v>
      </c>
      <c r="AR8" s="18"/>
      <c r="AS8" s="12"/>
      <c r="AT8" s="15">
        <f>SUM(AT7/AS7)</f>
        <v>3381.4581076776044</v>
      </c>
      <c r="AU8" s="18"/>
      <c r="AV8" s="12"/>
      <c r="AW8" s="15">
        <f>SUM(AW7/AV7)</f>
        <v>3676.6166273981826</v>
      </c>
      <c r="AX8" s="18"/>
    </row>
    <row r="9" spans="1:50" ht="13.5">
      <c r="A9" s="22" t="s">
        <v>49</v>
      </c>
      <c r="B9" s="5" t="s">
        <v>89</v>
      </c>
      <c r="C9" s="38"/>
      <c r="D9" s="39">
        <v>9716770</v>
      </c>
      <c r="E9" s="38"/>
      <c r="F9" s="36"/>
      <c r="G9" s="29">
        <v>9145235</v>
      </c>
      <c r="H9" s="34"/>
      <c r="I9" s="5"/>
      <c r="J9" s="29">
        <v>8861426</v>
      </c>
      <c r="K9" s="5"/>
      <c r="L9" s="12"/>
      <c r="M9" s="15">
        <v>8984608</v>
      </c>
      <c r="N9" s="18"/>
      <c r="O9" s="12"/>
      <c r="P9" s="15">
        <v>7905826</v>
      </c>
      <c r="Q9" s="18"/>
      <c r="R9" s="12"/>
      <c r="S9" s="15">
        <v>7238337</v>
      </c>
      <c r="T9" s="18"/>
      <c r="U9" s="12"/>
      <c r="V9" s="15">
        <f>SUM(V32,V34,V35,V36,V39,V40,V44,V50,V56)</f>
        <v>6882404</v>
      </c>
      <c r="W9" s="18"/>
      <c r="X9" s="12"/>
      <c r="Y9" s="15">
        <f>SUM(Y32,Y34,Y35,Y36,Y39,Y40,Y44,Y50,Y56)</f>
        <v>6927226</v>
      </c>
      <c r="Z9" s="18"/>
      <c r="AA9" s="12"/>
      <c r="AB9" s="15">
        <f>SUM(AB32,AB34,AB35,AB36,AB39,AB40,AB44,AB50,AB56)</f>
        <v>6769449.92</v>
      </c>
      <c r="AC9" s="18"/>
      <c r="AD9" s="12"/>
      <c r="AE9" s="15">
        <f>SUM(AE32,AE34,AE35,AE40,AE44,AE50,AE56)</f>
        <v>6843008</v>
      </c>
      <c r="AF9" s="18"/>
      <c r="AG9" s="12"/>
      <c r="AH9" s="15">
        <f>SUM(AH32,AH34,AH35,AH40,AH44,AH50,AH56)</f>
        <v>6264013</v>
      </c>
      <c r="AI9" s="18"/>
      <c r="AJ9" s="12"/>
      <c r="AK9" s="15">
        <f>SUM(AK32,AK34,AK35,AK40,AK44,AK50,AK56)</f>
        <v>5486084</v>
      </c>
      <c r="AL9" s="18"/>
      <c r="AM9" s="12"/>
      <c r="AN9" s="15">
        <f>SUM(AN32,AN34,AN35,AN40,AN44,AN50,AN56)</f>
        <v>4800052</v>
      </c>
      <c r="AO9" s="18"/>
      <c r="AP9" s="12"/>
      <c r="AQ9" s="15">
        <f>SUM(AQ32,AQ34,AQ35,AQ40,AQ44,AQ50,AQ56)</f>
        <v>4257420</v>
      </c>
      <c r="AR9" s="18"/>
      <c r="AS9" s="12"/>
      <c r="AT9" s="15">
        <f>SUM(AT32,AT34,AT35,AT40,AT44,AT50,AT56)</f>
        <v>4232935</v>
      </c>
      <c r="AU9" s="18"/>
      <c r="AV9" s="12"/>
      <c r="AW9" s="15">
        <f>SUM(AW32,AW34,AW35,AW40,AW44,AW50,AW56)</f>
        <v>4787935</v>
      </c>
      <c r="AX9" s="18"/>
    </row>
    <row r="10" spans="1:50" ht="13.5">
      <c r="A10" s="22" t="s">
        <v>49</v>
      </c>
      <c r="B10" s="5" t="s">
        <v>90</v>
      </c>
      <c r="C10" s="38"/>
      <c r="D10" s="39">
        <v>12368224</v>
      </c>
      <c r="E10" s="38"/>
      <c r="F10" s="36"/>
      <c r="G10" s="29">
        <v>11879114</v>
      </c>
      <c r="H10" s="34"/>
      <c r="I10" s="5"/>
      <c r="J10" s="29">
        <v>12795926</v>
      </c>
      <c r="K10" s="5"/>
      <c r="L10" s="12"/>
      <c r="M10" s="15">
        <v>13895209</v>
      </c>
      <c r="N10" s="18"/>
      <c r="O10" s="12"/>
      <c r="P10" s="15">
        <v>13469365</v>
      </c>
      <c r="Q10" s="18"/>
      <c r="R10" s="12"/>
      <c r="S10" s="15">
        <f>SUM(S12,S17,S28,S29,S30,S31,S33,S37,S41,S42)</f>
        <v>14331169</v>
      </c>
      <c r="T10" s="18"/>
      <c r="U10" s="12"/>
      <c r="V10" s="15">
        <f>SUM(V12,V17,V28,V29,V30,V31,V33,V37,V41,V42)</f>
        <v>15145886</v>
      </c>
      <c r="W10" s="18"/>
      <c r="X10" s="12"/>
      <c r="Y10" s="15">
        <f>SUM(Y12,Y17,Y28,Y29,Y30,Y31,Y33,Y37,Y41,Y42)</f>
        <v>16027125</v>
      </c>
      <c r="Z10" s="18"/>
      <c r="AA10" s="12"/>
      <c r="AB10" s="15">
        <f>SUM(AB12,AB17,AB28,AB29,AB30,AB31,AB33,AB37,AB41,AB42)</f>
        <v>14344712</v>
      </c>
      <c r="AC10" s="18"/>
      <c r="AD10" s="12"/>
      <c r="AE10" s="15">
        <f>SUM(AE12,AE17,AE28,AE29,AE30,AE31,AE33,AE41,AE42)</f>
        <v>11147963</v>
      </c>
      <c r="AF10" s="18"/>
      <c r="AG10" s="12"/>
      <c r="AH10" s="15">
        <f>SUM(AH12,AH17,AH28,AH29,AH30,AH31,AH33,AH41,AH42)</f>
        <v>9652869</v>
      </c>
      <c r="AI10" s="18"/>
      <c r="AJ10" s="12"/>
      <c r="AK10" s="15">
        <f>SUM(AK12,AK17,AK28,AK16,AK29,AK30,AK31,AK33,AK41,AK42)</f>
        <v>7430386</v>
      </c>
      <c r="AL10" s="18"/>
      <c r="AM10" s="12"/>
      <c r="AN10" s="15">
        <f>SUM(AN12,AN17,AN28,AN16,AN29,AN30,AN31,AN33,AN41,AN42)</f>
        <v>6664770</v>
      </c>
      <c r="AO10" s="18"/>
      <c r="AP10" s="12"/>
      <c r="AQ10" s="15">
        <f>SUM(AQ12,AQ17,AQ28,AQ16,AQ29,AQ30,AQ31,AQ33,AQ41,AQ42)</f>
        <v>6700285</v>
      </c>
      <c r="AR10" s="18"/>
      <c r="AS10" s="12"/>
      <c r="AT10" s="15">
        <f>SUM(AT12,AT17,AT28,AT16,AT29,AT30,AT31,AT33,AT41,AT42)</f>
        <v>6381462</v>
      </c>
      <c r="AU10" s="18"/>
      <c r="AV10" s="12"/>
      <c r="AW10" s="15">
        <f>SUM(AW12,AW17,AW28,AW16,AW29,AW30,AW31,AW33,AW41,AW42)</f>
        <v>6135293</v>
      </c>
      <c r="AX10" s="18"/>
    </row>
    <row r="11" spans="1:50" s="4" customFormat="1" ht="13.5">
      <c r="A11" s="23"/>
      <c r="B11" s="2" t="s">
        <v>45</v>
      </c>
      <c r="C11" s="33" t="s">
        <v>0</v>
      </c>
      <c r="D11" s="33" t="s">
        <v>1</v>
      </c>
      <c r="E11" s="33" t="s">
        <v>34</v>
      </c>
      <c r="F11" s="11" t="s">
        <v>0</v>
      </c>
      <c r="G11" s="33" t="s">
        <v>1</v>
      </c>
      <c r="H11" s="17" t="s">
        <v>34</v>
      </c>
      <c r="I11" s="33" t="s">
        <v>0</v>
      </c>
      <c r="J11" s="33" t="s">
        <v>1</v>
      </c>
      <c r="K11" s="33" t="s">
        <v>34</v>
      </c>
      <c r="L11" s="11" t="s">
        <v>0</v>
      </c>
      <c r="M11" s="14" t="s">
        <v>1</v>
      </c>
      <c r="N11" s="17" t="s">
        <v>34</v>
      </c>
      <c r="O11" s="11" t="s">
        <v>0</v>
      </c>
      <c r="P11" s="14" t="s">
        <v>1</v>
      </c>
      <c r="Q11" s="17" t="s">
        <v>34</v>
      </c>
      <c r="R11" s="11" t="s">
        <v>0</v>
      </c>
      <c r="S11" s="14" t="s">
        <v>1</v>
      </c>
      <c r="T11" s="17" t="s">
        <v>34</v>
      </c>
      <c r="U11" s="11" t="s">
        <v>0</v>
      </c>
      <c r="V11" s="14" t="s">
        <v>1</v>
      </c>
      <c r="W11" s="17" t="s">
        <v>34</v>
      </c>
      <c r="X11" s="11" t="s">
        <v>0</v>
      </c>
      <c r="Y11" s="14" t="s">
        <v>1</v>
      </c>
      <c r="Z11" s="17" t="s">
        <v>34</v>
      </c>
      <c r="AA11" s="11" t="s">
        <v>0</v>
      </c>
      <c r="AB11" s="14" t="s">
        <v>1</v>
      </c>
      <c r="AC11" s="17" t="s">
        <v>34</v>
      </c>
      <c r="AD11" s="11" t="s">
        <v>0</v>
      </c>
      <c r="AE11" s="14" t="s">
        <v>1</v>
      </c>
      <c r="AF11" s="17" t="s">
        <v>34</v>
      </c>
      <c r="AG11" s="11" t="s">
        <v>0</v>
      </c>
      <c r="AH11" s="14" t="s">
        <v>1</v>
      </c>
      <c r="AI11" s="17" t="s">
        <v>34</v>
      </c>
      <c r="AJ11" s="11" t="s">
        <v>0</v>
      </c>
      <c r="AK11" s="14" t="s">
        <v>1</v>
      </c>
      <c r="AL11" s="17" t="s">
        <v>34</v>
      </c>
      <c r="AM11" s="11" t="s">
        <v>0</v>
      </c>
      <c r="AN11" s="14" t="s">
        <v>1</v>
      </c>
      <c r="AO11" s="17" t="s">
        <v>34</v>
      </c>
      <c r="AP11" s="11" t="s">
        <v>0</v>
      </c>
      <c r="AQ11" s="14" t="s">
        <v>1</v>
      </c>
      <c r="AR11" s="17" t="s">
        <v>34</v>
      </c>
      <c r="AS11" s="11" t="s">
        <v>0</v>
      </c>
      <c r="AT11" s="14" t="s">
        <v>1</v>
      </c>
      <c r="AU11" s="17" t="s">
        <v>34</v>
      </c>
      <c r="AV11" s="11" t="s">
        <v>0</v>
      </c>
      <c r="AW11" s="14" t="s">
        <v>1</v>
      </c>
      <c r="AX11" s="17" t="s">
        <v>34</v>
      </c>
    </row>
    <row r="12" spans="1:50" ht="13.5">
      <c r="A12" s="22" t="s">
        <v>50</v>
      </c>
      <c r="B12" s="3" t="s">
        <v>51</v>
      </c>
      <c r="C12" s="30">
        <v>2026</v>
      </c>
      <c r="D12" s="40">
        <v>8373954</v>
      </c>
      <c r="E12" s="54">
        <v>0.398</v>
      </c>
      <c r="F12" s="13">
        <v>2017</v>
      </c>
      <c r="G12" s="27">
        <v>7819303</v>
      </c>
      <c r="H12" s="19">
        <v>0.4132</v>
      </c>
      <c r="I12" s="3">
        <v>2310</v>
      </c>
      <c r="J12" s="27">
        <v>8940827</v>
      </c>
      <c r="K12" s="28">
        <v>0.4512</v>
      </c>
      <c r="L12" s="13">
        <v>2628</v>
      </c>
      <c r="M12" s="16">
        <v>10099357</v>
      </c>
      <c r="N12" s="19">
        <f>SUM(L12/L5)</f>
        <v>0.4480054551653597</v>
      </c>
      <c r="O12" s="13">
        <v>2702</v>
      </c>
      <c r="P12" s="16">
        <v>10000918</v>
      </c>
      <c r="Q12" s="19">
        <f>SUM(O12/O5)</f>
        <v>0.4531276203253396</v>
      </c>
      <c r="R12" s="13">
        <v>2740</v>
      </c>
      <c r="S12" s="16">
        <v>10245018</v>
      </c>
      <c r="T12" s="19">
        <f>SUM(R12/R5)</f>
        <v>0.46315077755240025</v>
      </c>
      <c r="U12" s="13">
        <v>2927</v>
      </c>
      <c r="V12" s="16">
        <v>10752578</v>
      </c>
      <c r="W12" s="19">
        <f>SUM(U12/U5)</f>
        <v>0.4757802340702211</v>
      </c>
      <c r="X12" s="13">
        <v>2957</v>
      </c>
      <c r="Y12" s="16">
        <v>11190897</v>
      </c>
      <c r="Z12" s="19">
        <f>SUM(X12/X5)</f>
        <v>0.47063504695209296</v>
      </c>
      <c r="AA12" s="13">
        <v>2465</v>
      </c>
      <c r="AB12" s="16">
        <v>9124586</v>
      </c>
      <c r="AC12" s="19">
        <f>SUM(AA12/AA5)</f>
        <v>0.4159635504556193</v>
      </c>
      <c r="AD12" s="13">
        <v>1993</v>
      </c>
      <c r="AE12" s="16">
        <v>5906724</v>
      </c>
      <c r="AF12" s="19">
        <f>SUM(AD12/AD5)</f>
        <v>0.3643510054844607</v>
      </c>
      <c r="AG12" s="13">
        <v>2008</v>
      </c>
      <c r="AH12" s="16">
        <v>5348962</v>
      </c>
      <c r="AI12" s="19">
        <f>SUM(AG12/AG5)</f>
        <v>0.37751457040797143</v>
      </c>
      <c r="AJ12" s="13">
        <v>1938</v>
      </c>
      <c r="AK12" s="16">
        <v>4757224</v>
      </c>
      <c r="AL12" s="19">
        <f>SUM(AJ12/AJ5)</f>
        <v>0.3660056657223796</v>
      </c>
      <c r="AM12" s="13">
        <v>1881</v>
      </c>
      <c r="AN12" s="16">
        <v>4528488</v>
      </c>
      <c r="AO12" s="19">
        <f>SUM(AM12/AM5)</f>
        <v>0.35685828116107</v>
      </c>
      <c r="AP12" s="13">
        <v>2003</v>
      </c>
      <c r="AQ12" s="16">
        <v>4790370</v>
      </c>
      <c r="AR12" s="19">
        <f>SUM(AP12/AP5)</f>
        <v>0.39236043095004897</v>
      </c>
      <c r="AS12" s="13">
        <v>1987</v>
      </c>
      <c r="AT12" s="16">
        <v>4776361</v>
      </c>
      <c r="AU12" s="19">
        <f>SUM(AS12/AS5)</f>
        <v>0.4004433696090286</v>
      </c>
      <c r="AV12" s="13">
        <v>2028</v>
      </c>
      <c r="AW12" s="16">
        <v>4690273</v>
      </c>
      <c r="AX12" s="19">
        <f>SUM(AV12/AV5)</f>
        <v>0.3876146788990826</v>
      </c>
    </row>
    <row r="13" spans="1:50" ht="13.5">
      <c r="A13" s="22" t="s">
        <v>58</v>
      </c>
      <c r="B13" s="5" t="s">
        <v>52</v>
      </c>
      <c r="C13" s="38"/>
      <c r="D13" s="39">
        <v>4133</v>
      </c>
      <c r="E13" s="38"/>
      <c r="F13" s="36"/>
      <c r="G13" s="29">
        <v>3877</v>
      </c>
      <c r="H13" s="34"/>
      <c r="I13" s="5"/>
      <c r="J13" s="29">
        <v>3870</v>
      </c>
      <c r="K13" s="5"/>
      <c r="L13" s="12"/>
      <c r="M13" s="15">
        <v>3843</v>
      </c>
      <c r="N13" s="20"/>
      <c r="O13" s="12"/>
      <c r="P13" s="15">
        <f>SUM(P12/O12)</f>
        <v>3701.301998519615</v>
      </c>
      <c r="Q13" s="20"/>
      <c r="R13" s="12"/>
      <c r="S13" s="15">
        <f>SUM(S12/R12)</f>
        <v>3739.057664233577</v>
      </c>
      <c r="T13" s="20"/>
      <c r="U13" s="12"/>
      <c r="V13" s="15">
        <f>SUM(V12/U12)</f>
        <v>3673.583190980526</v>
      </c>
      <c r="W13" s="20"/>
      <c r="X13" s="12"/>
      <c r="Y13" s="15">
        <f>SUM(Y12/X12)</f>
        <v>3784.5441325667907</v>
      </c>
      <c r="Z13" s="20"/>
      <c r="AA13" s="12"/>
      <c r="AB13" s="15">
        <f>SUM(AB12/AA12)</f>
        <v>3701.6576064908722</v>
      </c>
      <c r="AC13" s="20"/>
      <c r="AD13" s="12"/>
      <c r="AE13" s="15">
        <v>2963.73</v>
      </c>
      <c r="AF13" s="20"/>
      <c r="AG13" s="12"/>
      <c r="AH13" s="15">
        <v>2663</v>
      </c>
      <c r="AI13" s="20"/>
      <c r="AJ13" s="12"/>
      <c r="AK13" s="15">
        <v>2454</v>
      </c>
      <c r="AL13" s="20"/>
      <c r="AM13" s="12"/>
      <c r="AN13" s="15">
        <v>2407</v>
      </c>
      <c r="AO13" s="20"/>
      <c r="AP13" s="12"/>
      <c r="AQ13" s="15">
        <v>2468</v>
      </c>
      <c r="AR13" s="20"/>
      <c r="AS13" s="12"/>
      <c r="AT13" s="15">
        <v>2470</v>
      </c>
      <c r="AU13" s="20"/>
      <c r="AV13" s="12"/>
      <c r="AW13" s="15">
        <v>2451</v>
      </c>
      <c r="AX13" s="20"/>
    </row>
    <row r="14" spans="1:50" ht="13.5">
      <c r="A14" s="22" t="s">
        <v>58</v>
      </c>
      <c r="B14" s="5" t="s">
        <v>101</v>
      </c>
      <c r="C14" s="38">
        <v>1137</v>
      </c>
      <c r="D14" s="39">
        <v>4772</v>
      </c>
      <c r="E14" s="38"/>
      <c r="F14" s="36">
        <v>1108</v>
      </c>
      <c r="G14" s="29">
        <v>4508</v>
      </c>
      <c r="H14" s="34"/>
      <c r="I14" s="5">
        <v>1287</v>
      </c>
      <c r="J14" s="29">
        <v>4458</v>
      </c>
      <c r="K14" s="5"/>
      <c r="L14" s="12">
        <v>1559</v>
      </c>
      <c r="M14" s="15"/>
      <c r="N14" s="20"/>
      <c r="O14" s="12">
        <v>1551</v>
      </c>
      <c r="P14" s="15">
        <v>4250</v>
      </c>
      <c r="Q14" s="20"/>
      <c r="R14" s="12">
        <v>1624</v>
      </c>
      <c r="S14" s="15">
        <v>4325</v>
      </c>
      <c r="T14" s="20"/>
      <c r="U14" s="12">
        <v>1779</v>
      </c>
      <c r="V14" s="15">
        <v>4340.79</v>
      </c>
      <c r="W14" s="20"/>
      <c r="X14" s="12">
        <v>1724</v>
      </c>
      <c r="Y14" s="15">
        <v>4519.25</v>
      </c>
      <c r="Z14" s="20"/>
      <c r="AA14" s="12">
        <v>1539</v>
      </c>
      <c r="AB14" s="15">
        <v>4302.28</v>
      </c>
      <c r="AC14" s="20"/>
      <c r="AD14" s="12">
        <v>966</v>
      </c>
      <c r="AE14" s="15">
        <v>3648.05</v>
      </c>
      <c r="AF14" s="20"/>
      <c r="AG14" s="12">
        <v>951</v>
      </c>
      <c r="AH14" s="15">
        <v>3371</v>
      </c>
      <c r="AI14" s="20"/>
      <c r="AJ14" s="12">
        <v>884</v>
      </c>
      <c r="AK14" s="15">
        <v>3136</v>
      </c>
      <c r="AL14" s="20"/>
      <c r="AM14" s="12">
        <v>803</v>
      </c>
      <c r="AN14" s="15">
        <v>3139</v>
      </c>
      <c r="AO14" s="20"/>
      <c r="AP14" s="12"/>
      <c r="AQ14" s="15"/>
      <c r="AR14" s="20"/>
      <c r="AS14" s="12"/>
      <c r="AT14" s="15"/>
      <c r="AU14" s="20"/>
      <c r="AV14" s="12"/>
      <c r="AW14" s="15"/>
      <c r="AX14" s="20"/>
    </row>
    <row r="15" spans="1:50" ht="13.5">
      <c r="A15" s="22" t="s">
        <v>58</v>
      </c>
      <c r="B15" s="5" t="s">
        <v>53</v>
      </c>
      <c r="C15" s="38">
        <v>681</v>
      </c>
      <c r="D15" s="39">
        <v>5920</v>
      </c>
      <c r="E15" s="38"/>
      <c r="F15" s="36">
        <v>617</v>
      </c>
      <c r="G15" s="29">
        <v>5815</v>
      </c>
      <c r="H15" s="34"/>
      <c r="I15" s="5">
        <v>698</v>
      </c>
      <c r="J15" s="29">
        <v>5775</v>
      </c>
      <c r="K15" s="5"/>
      <c r="L15" s="12">
        <v>828</v>
      </c>
      <c r="M15" s="15"/>
      <c r="N15" s="20"/>
      <c r="O15" s="12">
        <v>773</v>
      </c>
      <c r="P15" s="15">
        <v>5645</v>
      </c>
      <c r="Q15" s="20"/>
      <c r="R15" s="12">
        <v>878</v>
      </c>
      <c r="S15" s="15">
        <v>5550</v>
      </c>
      <c r="T15" s="20"/>
      <c r="U15" s="12">
        <v>935</v>
      </c>
      <c r="V15" s="15">
        <v>5550</v>
      </c>
      <c r="W15" s="20"/>
      <c r="X15" s="12">
        <v>919</v>
      </c>
      <c r="Y15" s="15">
        <v>5550</v>
      </c>
      <c r="Z15" s="20"/>
      <c r="AA15" s="12">
        <v>600</v>
      </c>
      <c r="AB15" s="15">
        <v>5350</v>
      </c>
      <c r="AC15" s="20"/>
      <c r="AD15" s="12">
        <v>499</v>
      </c>
      <c r="AE15" s="15">
        <v>4731</v>
      </c>
      <c r="AF15" s="20"/>
      <c r="AG15" s="12">
        <v>500</v>
      </c>
      <c r="AH15" s="15">
        <v>4310</v>
      </c>
      <c r="AI15" s="20"/>
      <c r="AJ15" s="12">
        <v>442</v>
      </c>
      <c r="AK15" s="15">
        <v>4050</v>
      </c>
      <c r="AL15" s="20"/>
      <c r="AM15" s="12">
        <v>424</v>
      </c>
      <c r="AN15" s="15">
        <v>4050</v>
      </c>
      <c r="AO15" s="20"/>
      <c r="AP15" s="12">
        <v>408</v>
      </c>
      <c r="AQ15" s="15">
        <v>4050</v>
      </c>
      <c r="AR15" s="20"/>
      <c r="AS15" s="12">
        <v>404</v>
      </c>
      <c r="AT15" s="15">
        <v>4050</v>
      </c>
      <c r="AU15" s="20"/>
      <c r="AV15" s="12">
        <v>385</v>
      </c>
      <c r="AW15" s="15">
        <v>4050</v>
      </c>
      <c r="AX15" s="20"/>
    </row>
    <row r="16" spans="1:50" s="4" customFormat="1" ht="13.5">
      <c r="A16" s="23"/>
      <c r="B16" s="2" t="s">
        <v>44</v>
      </c>
      <c r="C16" s="33" t="s">
        <v>0</v>
      </c>
      <c r="D16" s="33" t="s">
        <v>1</v>
      </c>
      <c r="E16" s="33" t="s">
        <v>34</v>
      </c>
      <c r="F16" s="11" t="s">
        <v>0</v>
      </c>
      <c r="G16" s="33" t="s">
        <v>1</v>
      </c>
      <c r="H16" s="17" t="s">
        <v>34</v>
      </c>
      <c r="I16" s="33" t="s">
        <v>0</v>
      </c>
      <c r="J16" s="33" t="s">
        <v>1</v>
      </c>
      <c r="K16" s="33" t="s">
        <v>34</v>
      </c>
      <c r="L16" s="11" t="s">
        <v>0</v>
      </c>
      <c r="M16" s="14" t="s">
        <v>1</v>
      </c>
      <c r="N16" s="17" t="s">
        <v>34</v>
      </c>
      <c r="O16" s="11" t="s">
        <v>0</v>
      </c>
      <c r="P16" s="14" t="s">
        <v>1</v>
      </c>
      <c r="Q16" s="17" t="s">
        <v>34</v>
      </c>
      <c r="R16" s="11" t="s">
        <v>0</v>
      </c>
      <c r="S16" s="14" t="s">
        <v>1</v>
      </c>
      <c r="T16" s="17" t="s">
        <v>34</v>
      </c>
      <c r="U16" s="11" t="s">
        <v>0</v>
      </c>
      <c r="V16" s="14" t="s">
        <v>1</v>
      </c>
      <c r="W16" s="17" t="s">
        <v>34</v>
      </c>
      <c r="X16" s="11" t="s">
        <v>0</v>
      </c>
      <c r="Y16" s="14" t="s">
        <v>1</v>
      </c>
      <c r="Z16" s="17" t="s">
        <v>34</v>
      </c>
      <c r="AA16" s="11" t="s">
        <v>0</v>
      </c>
      <c r="AB16" s="14" t="s">
        <v>1</v>
      </c>
      <c r="AC16" s="17" t="s">
        <v>34</v>
      </c>
      <c r="AD16" s="11" t="s">
        <v>0</v>
      </c>
      <c r="AE16" s="14" t="s">
        <v>1</v>
      </c>
      <c r="AF16" s="17" t="s">
        <v>34</v>
      </c>
      <c r="AG16" s="11" t="s">
        <v>0</v>
      </c>
      <c r="AH16" s="14" t="s">
        <v>1</v>
      </c>
      <c r="AI16" s="17" t="s">
        <v>34</v>
      </c>
      <c r="AJ16" s="11" t="s">
        <v>0</v>
      </c>
      <c r="AK16" s="14" t="s">
        <v>1</v>
      </c>
      <c r="AL16" s="17" t="s">
        <v>34</v>
      </c>
      <c r="AM16" s="11" t="s">
        <v>0</v>
      </c>
      <c r="AN16" s="14" t="s">
        <v>1</v>
      </c>
      <c r="AO16" s="17" t="s">
        <v>34</v>
      </c>
      <c r="AP16" s="11" t="s">
        <v>0</v>
      </c>
      <c r="AQ16" s="14" t="s">
        <v>1</v>
      </c>
      <c r="AR16" s="17" t="s">
        <v>34</v>
      </c>
      <c r="AS16" s="11" t="s">
        <v>0</v>
      </c>
      <c r="AT16" s="14" t="s">
        <v>1</v>
      </c>
      <c r="AU16" s="17" t="s">
        <v>34</v>
      </c>
      <c r="AV16" s="11" t="s">
        <v>0</v>
      </c>
      <c r="AW16" s="14" t="s">
        <v>1</v>
      </c>
      <c r="AX16" s="17" t="s">
        <v>34</v>
      </c>
    </row>
    <row r="17" spans="1:50" ht="13.5">
      <c r="A17" s="22" t="s">
        <v>49</v>
      </c>
      <c r="B17" s="3" t="s">
        <v>116</v>
      </c>
      <c r="C17" s="30">
        <v>509</v>
      </c>
      <c r="D17" s="40">
        <v>895250</v>
      </c>
      <c r="E17" s="54">
        <v>0.1</v>
      </c>
      <c r="F17" s="13">
        <v>591</v>
      </c>
      <c r="G17" s="27">
        <v>953973</v>
      </c>
      <c r="H17" s="19">
        <v>0.1211</v>
      </c>
      <c r="I17" s="3">
        <v>526</v>
      </c>
      <c r="J17" s="27">
        <v>978551</v>
      </c>
      <c r="K17" s="28">
        <v>0.1027</v>
      </c>
      <c r="L17" s="13">
        <v>617</v>
      </c>
      <c r="M17" s="16">
        <v>1115685</v>
      </c>
      <c r="N17" s="19">
        <f>SUM(L17/L5)</f>
        <v>0.10518240709171497</v>
      </c>
      <c r="O17" s="13">
        <v>644</v>
      </c>
      <c r="P17" s="16">
        <v>1119834</v>
      </c>
      <c r="Q17" s="19">
        <f>SUM(O17/O5)</f>
        <v>0.10799932919671307</v>
      </c>
      <c r="R17" s="13">
        <f>SUM(R18:R25)</f>
        <v>735</v>
      </c>
      <c r="S17" s="16">
        <f>SUM(S18:S25)</f>
        <v>1250150</v>
      </c>
      <c r="T17" s="19">
        <f>SUM(R17/R5)</f>
        <v>0.1242393509127789</v>
      </c>
      <c r="U17" s="13">
        <f>SUM(U18:U25)</f>
        <v>782</v>
      </c>
      <c r="V17" s="16">
        <f>SUM(V18:V25)</f>
        <v>1365632</v>
      </c>
      <c r="W17" s="19">
        <f>SUM(U17/U5)</f>
        <v>0.12711313394018206</v>
      </c>
      <c r="X17" s="13">
        <f>SUM(X18:X25)</f>
        <v>1076</v>
      </c>
      <c r="Y17" s="16">
        <f>SUM(Y18:Y25)</f>
        <v>1606604</v>
      </c>
      <c r="Z17" s="19">
        <f>SUM(X17/X5)</f>
        <v>0.17125576953684546</v>
      </c>
      <c r="AA17" s="13">
        <f>SUM(AA18:AA25)</f>
        <v>920</v>
      </c>
      <c r="AB17" s="16">
        <f>SUM(AB18:AB25)</f>
        <v>1229673</v>
      </c>
      <c r="AC17" s="19">
        <f>SUM(AA17/AA5)</f>
        <v>0.1552480593992575</v>
      </c>
      <c r="AD17" s="13">
        <f>SUM(AD18:AD25)</f>
        <v>694</v>
      </c>
      <c r="AE17" s="16">
        <f>SUM(AE18:AE25)</f>
        <v>778127</v>
      </c>
      <c r="AF17" s="19">
        <f>SUM(AD17/AD5)</f>
        <v>0.12687385740402193</v>
      </c>
      <c r="AG17" s="13">
        <f>SUM(AG18:AG25)</f>
        <v>786</v>
      </c>
      <c r="AH17" s="16">
        <f>SUM(AH18:AH25)</f>
        <v>856374</v>
      </c>
      <c r="AI17" s="19">
        <f>SUM(AG17/AG5)</f>
        <v>0.14777213761985336</v>
      </c>
      <c r="AJ17" s="13">
        <f>SUM(AJ18:AJ25)</f>
        <v>749</v>
      </c>
      <c r="AK17" s="16">
        <f>SUM(AK18:AK25)</f>
        <v>769499</v>
      </c>
      <c r="AL17" s="19">
        <f>SUM(AJ17/AJ5)</f>
        <v>0.14145420207743153</v>
      </c>
      <c r="AM17" s="13">
        <f>SUM(AM18:AM25)</f>
        <v>410</v>
      </c>
      <c r="AN17" s="16">
        <f>SUM(AN18:AN25)</f>
        <v>245538</v>
      </c>
      <c r="AO17" s="19">
        <f>SUM(AM17/AM5)</f>
        <v>0.07778410168848415</v>
      </c>
      <c r="AP17" s="13">
        <f>SUM(AP18:AP25)</f>
        <v>357</v>
      </c>
      <c r="AQ17" s="16">
        <f>SUM(AQ18:AQ25)</f>
        <v>219012</v>
      </c>
      <c r="AR17" s="19">
        <f>SUM(AP17/AP5)</f>
        <v>0.06993143976493633</v>
      </c>
      <c r="AS17" s="13"/>
      <c r="AT17" s="16"/>
      <c r="AU17" s="19">
        <f>SUM(AS17/5360)</f>
        <v>0</v>
      </c>
      <c r="AV17" s="13"/>
      <c r="AW17" s="16"/>
      <c r="AX17" s="19">
        <f>SUM(AV17/AV5)</f>
        <v>0</v>
      </c>
    </row>
    <row r="18" spans="1:50" ht="13.5">
      <c r="A18" s="22" t="s">
        <v>84</v>
      </c>
      <c r="B18" s="5" t="s">
        <v>3</v>
      </c>
      <c r="C18" s="38">
        <v>323</v>
      </c>
      <c r="D18" s="39">
        <v>137707</v>
      </c>
      <c r="E18" s="38"/>
      <c r="F18" s="36">
        <v>374</v>
      </c>
      <c r="G18" s="29">
        <v>149105</v>
      </c>
      <c r="H18" s="34"/>
      <c r="I18" s="5">
        <v>321</v>
      </c>
      <c r="J18" s="29">
        <v>149104</v>
      </c>
      <c r="K18" s="5"/>
      <c r="L18" s="12">
        <v>338</v>
      </c>
      <c r="M18" s="15">
        <v>142931</v>
      </c>
      <c r="N18" s="20"/>
      <c r="O18" s="12">
        <v>360</v>
      </c>
      <c r="P18" s="15">
        <v>137063</v>
      </c>
      <c r="Q18" s="20"/>
      <c r="R18" s="12">
        <v>390</v>
      </c>
      <c r="S18" s="15">
        <v>146249</v>
      </c>
      <c r="T18" s="20"/>
      <c r="U18" s="12">
        <v>392</v>
      </c>
      <c r="V18" s="15">
        <v>146930</v>
      </c>
      <c r="W18" s="20"/>
      <c r="X18" s="12">
        <v>338</v>
      </c>
      <c r="Y18" s="15">
        <v>148137</v>
      </c>
      <c r="Z18" s="20"/>
      <c r="AA18" s="12">
        <v>360</v>
      </c>
      <c r="AB18" s="15">
        <v>165741</v>
      </c>
      <c r="AC18" s="20"/>
      <c r="AD18" s="12">
        <v>318</v>
      </c>
      <c r="AE18" s="15">
        <v>141399</v>
      </c>
      <c r="AF18" s="20"/>
      <c r="AG18" s="12">
        <v>373</v>
      </c>
      <c r="AH18" s="15">
        <v>171036</v>
      </c>
      <c r="AI18" s="20"/>
      <c r="AJ18" s="12">
        <v>411</v>
      </c>
      <c r="AK18" s="15">
        <v>173768</v>
      </c>
      <c r="AL18" s="20"/>
      <c r="AM18" s="12">
        <v>394</v>
      </c>
      <c r="AN18" s="15">
        <v>216668</v>
      </c>
      <c r="AO18" s="20"/>
      <c r="AP18" s="12">
        <v>321</v>
      </c>
      <c r="AQ18" s="15">
        <v>126423</v>
      </c>
      <c r="AR18" s="20"/>
      <c r="AS18" s="12">
        <v>447</v>
      </c>
      <c r="AT18" s="15">
        <v>165960</v>
      </c>
      <c r="AU18" s="20"/>
      <c r="AV18" s="12">
        <v>341</v>
      </c>
      <c r="AW18" s="15">
        <v>143225</v>
      </c>
      <c r="AX18" s="20"/>
    </row>
    <row r="19" spans="1:50" ht="13.5">
      <c r="A19" s="22" t="s">
        <v>85</v>
      </c>
      <c r="B19" s="5" t="s">
        <v>4</v>
      </c>
      <c r="C19" s="38">
        <v>0</v>
      </c>
      <c r="D19" s="39">
        <v>0</v>
      </c>
      <c r="E19" s="38"/>
      <c r="F19" s="36">
        <v>0</v>
      </c>
      <c r="G19" s="29">
        <v>0</v>
      </c>
      <c r="H19" s="34"/>
      <c r="I19" s="5">
        <v>0</v>
      </c>
      <c r="J19" s="29">
        <v>0</v>
      </c>
      <c r="K19" s="5"/>
      <c r="L19" s="12">
        <v>0</v>
      </c>
      <c r="M19" s="15">
        <v>0</v>
      </c>
      <c r="N19" s="20"/>
      <c r="O19" s="12">
        <v>0</v>
      </c>
      <c r="P19" s="15">
        <v>0</v>
      </c>
      <c r="Q19" s="20"/>
      <c r="R19" s="12">
        <v>0</v>
      </c>
      <c r="S19" s="15">
        <v>0</v>
      </c>
      <c r="T19" s="20"/>
      <c r="U19" s="12">
        <v>0</v>
      </c>
      <c r="V19" s="15">
        <v>0</v>
      </c>
      <c r="W19" s="20"/>
      <c r="X19" s="12">
        <v>358</v>
      </c>
      <c r="Y19" s="15">
        <v>252361</v>
      </c>
      <c r="Z19" s="20"/>
      <c r="AA19" s="12">
        <v>280</v>
      </c>
      <c r="AB19" s="15">
        <v>193482</v>
      </c>
      <c r="AC19" s="20"/>
      <c r="AD19" s="12">
        <v>195</v>
      </c>
      <c r="AE19" s="15">
        <v>152962</v>
      </c>
      <c r="AF19" s="20"/>
      <c r="AG19" s="12">
        <v>218</v>
      </c>
      <c r="AH19" s="15">
        <v>166119</v>
      </c>
      <c r="AI19" s="20"/>
      <c r="AJ19" s="12">
        <v>150</v>
      </c>
      <c r="AK19" s="15">
        <v>116511</v>
      </c>
      <c r="AL19" s="20"/>
      <c r="AM19" s="12">
        <v>0</v>
      </c>
      <c r="AN19" s="15">
        <v>0</v>
      </c>
      <c r="AO19" s="20"/>
      <c r="AP19" s="12">
        <v>0</v>
      </c>
      <c r="AQ19" s="15">
        <v>0</v>
      </c>
      <c r="AR19" s="20"/>
      <c r="AS19" s="12">
        <v>0</v>
      </c>
      <c r="AT19" s="15">
        <v>0</v>
      </c>
      <c r="AU19" s="20"/>
      <c r="AV19" s="12">
        <v>0</v>
      </c>
      <c r="AW19" s="15">
        <v>0</v>
      </c>
      <c r="AX19" s="20"/>
    </row>
    <row r="20" spans="1:50" ht="13.5">
      <c r="A20" s="22" t="s">
        <v>86</v>
      </c>
      <c r="B20" s="5" t="s">
        <v>5</v>
      </c>
      <c r="C20" s="38">
        <v>0</v>
      </c>
      <c r="D20" s="39">
        <v>0</v>
      </c>
      <c r="E20" s="38"/>
      <c r="F20" s="36">
        <v>0</v>
      </c>
      <c r="G20" s="29">
        <v>0</v>
      </c>
      <c r="H20" s="34"/>
      <c r="I20" s="5">
        <v>0</v>
      </c>
      <c r="J20" s="29">
        <v>0</v>
      </c>
      <c r="K20" s="5"/>
      <c r="L20" s="12">
        <v>0</v>
      </c>
      <c r="M20" s="15">
        <v>0</v>
      </c>
      <c r="N20" s="20"/>
      <c r="O20" s="12">
        <v>0</v>
      </c>
      <c r="P20" s="15">
        <v>0</v>
      </c>
      <c r="Q20" s="20"/>
      <c r="R20" s="12">
        <v>0</v>
      </c>
      <c r="S20" s="15">
        <v>0</v>
      </c>
      <c r="T20" s="20"/>
      <c r="U20" s="12">
        <v>0</v>
      </c>
      <c r="V20" s="15">
        <v>0</v>
      </c>
      <c r="W20" s="20"/>
      <c r="X20" s="12">
        <v>70</v>
      </c>
      <c r="Y20" s="15">
        <v>205905</v>
      </c>
      <c r="Z20" s="20"/>
      <c r="AA20" s="12">
        <v>49</v>
      </c>
      <c r="AB20" s="15">
        <v>137992</v>
      </c>
      <c r="AC20" s="20"/>
      <c r="AD20" s="12">
        <v>17</v>
      </c>
      <c r="AE20" s="15">
        <v>46175</v>
      </c>
      <c r="AF20" s="20"/>
      <c r="AG20" s="12">
        <v>34</v>
      </c>
      <c r="AH20" s="15">
        <v>104286</v>
      </c>
      <c r="AI20" s="20"/>
      <c r="AJ20" s="12">
        <v>34</v>
      </c>
      <c r="AK20" s="15">
        <v>94767</v>
      </c>
      <c r="AL20" s="20"/>
      <c r="AM20" s="12">
        <v>0</v>
      </c>
      <c r="AN20" s="15">
        <v>0</v>
      </c>
      <c r="AO20" s="20"/>
      <c r="AP20" s="12">
        <v>0</v>
      </c>
      <c r="AQ20" s="15">
        <v>0</v>
      </c>
      <c r="AR20" s="20"/>
      <c r="AS20" s="12">
        <v>0</v>
      </c>
      <c r="AT20" s="15">
        <v>0</v>
      </c>
      <c r="AU20" s="20"/>
      <c r="AV20" s="12">
        <v>0</v>
      </c>
      <c r="AW20" s="15">
        <v>0</v>
      </c>
      <c r="AX20" s="20"/>
    </row>
    <row r="21" spans="1:50" ht="13.5">
      <c r="A21" s="22"/>
      <c r="B21" s="5" t="s">
        <v>107</v>
      </c>
      <c r="C21" s="38">
        <v>126</v>
      </c>
      <c r="D21" s="39">
        <v>626887</v>
      </c>
      <c r="E21" s="38"/>
      <c r="F21" s="36">
        <v>145</v>
      </c>
      <c r="G21" s="29">
        <v>612804</v>
      </c>
      <c r="H21" s="34"/>
      <c r="I21" s="5">
        <v>140</v>
      </c>
      <c r="J21" s="29">
        <v>642031</v>
      </c>
      <c r="K21" s="5"/>
      <c r="L21" s="12">
        <v>162</v>
      </c>
      <c r="M21" s="15">
        <v>626858</v>
      </c>
      <c r="N21" s="20"/>
      <c r="O21" s="12">
        <v>158</v>
      </c>
      <c r="P21" s="15">
        <v>683290</v>
      </c>
      <c r="Q21" s="20"/>
      <c r="R21" s="12">
        <v>198</v>
      </c>
      <c r="S21" s="15">
        <v>813198</v>
      </c>
      <c r="T21" s="20"/>
      <c r="U21" s="12">
        <v>204</v>
      </c>
      <c r="V21" s="15">
        <v>861476</v>
      </c>
      <c r="W21" s="20"/>
      <c r="X21" s="12">
        <v>194</v>
      </c>
      <c r="Y21" s="15">
        <v>822279</v>
      </c>
      <c r="Z21" s="20"/>
      <c r="AA21" s="12">
        <v>149</v>
      </c>
      <c r="AB21" s="15">
        <v>619241</v>
      </c>
      <c r="AC21" s="20"/>
      <c r="AD21" s="12">
        <v>78</v>
      </c>
      <c r="AE21" s="15">
        <v>311570</v>
      </c>
      <c r="AF21" s="20"/>
      <c r="AG21" s="12"/>
      <c r="AH21" s="15"/>
      <c r="AI21" s="20"/>
      <c r="AJ21" s="12"/>
      <c r="AK21" s="15"/>
      <c r="AL21" s="20"/>
      <c r="AM21" s="12"/>
      <c r="AN21" s="15"/>
      <c r="AO21" s="20"/>
      <c r="AP21" s="12"/>
      <c r="AQ21" s="15"/>
      <c r="AR21" s="20"/>
      <c r="AS21" s="12"/>
      <c r="AT21" s="15"/>
      <c r="AU21" s="20"/>
      <c r="AV21" s="12"/>
      <c r="AW21" s="15"/>
      <c r="AX21" s="20"/>
    </row>
    <row r="22" spans="1:50" ht="13.5">
      <c r="A22" s="22" t="s">
        <v>87</v>
      </c>
      <c r="B22" s="5" t="s">
        <v>6</v>
      </c>
      <c r="C22" s="38">
        <v>0</v>
      </c>
      <c r="D22" s="39">
        <v>0</v>
      </c>
      <c r="E22" s="38"/>
      <c r="F22" s="36">
        <v>0</v>
      </c>
      <c r="G22" s="29">
        <v>0</v>
      </c>
      <c r="H22" s="34"/>
      <c r="I22" s="5">
        <v>5</v>
      </c>
      <c r="J22" s="29">
        <v>9881</v>
      </c>
      <c r="K22" s="5"/>
      <c r="L22" s="12">
        <v>9</v>
      </c>
      <c r="M22" s="15">
        <v>11322</v>
      </c>
      <c r="N22" s="20"/>
      <c r="O22" s="12">
        <v>8</v>
      </c>
      <c r="P22" s="15">
        <v>15510</v>
      </c>
      <c r="Q22" s="20"/>
      <c r="R22" s="12">
        <v>9</v>
      </c>
      <c r="S22" s="15">
        <v>17073</v>
      </c>
      <c r="T22" s="20"/>
      <c r="U22" s="12">
        <v>10</v>
      </c>
      <c r="V22" s="15">
        <v>19500</v>
      </c>
      <c r="W22" s="20"/>
      <c r="X22" s="12">
        <v>10</v>
      </c>
      <c r="Y22" s="15">
        <v>21500</v>
      </c>
      <c r="Z22" s="20"/>
      <c r="AA22" s="12">
        <v>6</v>
      </c>
      <c r="AB22" s="15">
        <v>22000</v>
      </c>
      <c r="AC22" s="20"/>
      <c r="AD22" s="12">
        <v>5</v>
      </c>
      <c r="AE22" s="15">
        <v>11000</v>
      </c>
      <c r="AF22" s="20"/>
      <c r="AG22" s="12">
        <v>0</v>
      </c>
      <c r="AH22" s="15">
        <v>0</v>
      </c>
      <c r="AI22" s="20"/>
      <c r="AJ22" s="12">
        <v>0</v>
      </c>
      <c r="AK22" s="15">
        <v>0</v>
      </c>
      <c r="AL22" s="20"/>
      <c r="AM22" s="12">
        <v>0</v>
      </c>
      <c r="AN22" s="15">
        <v>0</v>
      </c>
      <c r="AO22" s="20"/>
      <c r="AP22" s="12">
        <v>0</v>
      </c>
      <c r="AQ22" s="15">
        <v>0</v>
      </c>
      <c r="AR22" s="20"/>
      <c r="AS22" s="12">
        <v>0</v>
      </c>
      <c r="AT22" s="15">
        <v>0</v>
      </c>
      <c r="AU22" s="20"/>
      <c r="AV22" s="12">
        <v>0</v>
      </c>
      <c r="AW22" s="15">
        <v>0</v>
      </c>
      <c r="AX22" s="20"/>
    </row>
    <row r="23" spans="1:50" ht="13.5">
      <c r="A23" s="22"/>
      <c r="B23" s="5" t="s">
        <v>115</v>
      </c>
      <c r="C23" s="38">
        <v>18</v>
      </c>
      <c r="D23" s="39">
        <v>40787</v>
      </c>
      <c r="E23" s="38"/>
      <c r="F23" s="36">
        <v>21</v>
      </c>
      <c r="G23" s="29">
        <v>51996</v>
      </c>
      <c r="H23" s="34"/>
      <c r="I23" s="5">
        <v>20</v>
      </c>
      <c r="J23" s="29">
        <v>65530</v>
      </c>
      <c r="K23" s="5"/>
      <c r="L23" s="12">
        <v>25</v>
      </c>
      <c r="M23" s="15">
        <v>64444</v>
      </c>
      <c r="N23" s="20"/>
      <c r="O23" s="12">
        <v>18</v>
      </c>
      <c r="P23" s="15">
        <v>48406</v>
      </c>
      <c r="Q23" s="20"/>
      <c r="R23" s="12">
        <v>22</v>
      </c>
      <c r="S23" s="15">
        <v>45198</v>
      </c>
      <c r="T23" s="20"/>
      <c r="U23" s="12">
        <v>43</v>
      </c>
      <c r="V23" s="15">
        <v>75130</v>
      </c>
      <c r="W23" s="20"/>
      <c r="X23" s="12">
        <v>14</v>
      </c>
      <c r="Y23" s="15">
        <v>17749</v>
      </c>
      <c r="Z23" s="20"/>
      <c r="AA23" s="12">
        <v>13</v>
      </c>
      <c r="AB23" s="15">
        <v>21257</v>
      </c>
      <c r="AC23" s="20"/>
      <c r="AD23" s="12"/>
      <c r="AE23" s="15"/>
      <c r="AF23" s="20"/>
      <c r="AG23" s="12"/>
      <c r="AH23" s="15"/>
      <c r="AI23" s="20"/>
      <c r="AJ23" s="12"/>
      <c r="AK23" s="15"/>
      <c r="AL23" s="20"/>
      <c r="AM23" s="12"/>
      <c r="AN23" s="15"/>
      <c r="AO23" s="20"/>
      <c r="AP23" s="12"/>
      <c r="AQ23" s="15"/>
      <c r="AR23" s="20"/>
      <c r="AS23" s="12"/>
      <c r="AT23" s="15"/>
      <c r="AU23" s="20"/>
      <c r="AV23" s="12"/>
      <c r="AW23" s="15"/>
      <c r="AX23" s="20"/>
    </row>
    <row r="24" spans="1:50" ht="13.5">
      <c r="A24" s="22"/>
      <c r="B24" s="5" t="s">
        <v>114</v>
      </c>
      <c r="C24" s="38">
        <v>2</v>
      </c>
      <c r="D24" s="39">
        <v>15770</v>
      </c>
      <c r="E24" s="38"/>
      <c r="F24" s="36">
        <v>2</v>
      </c>
      <c r="G24" s="29">
        <v>20416</v>
      </c>
      <c r="H24" s="34"/>
      <c r="I24" s="5">
        <v>7</v>
      </c>
      <c r="J24" s="29">
        <v>42318</v>
      </c>
      <c r="K24" s="5"/>
      <c r="L24" s="12">
        <v>9</v>
      </c>
      <c r="M24" s="15">
        <v>74522</v>
      </c>
      <c r="N24" s="20"/>
      <c r="O24" s="12">
        <v>8</v>
      </c>
      <c r="P24" s="15">
        <v>44249</v>
      </c>
      <c r="Q24" s="20"/>
      <c r="R24" s="12">
        <v>2</v>
      </c>
      <c r="S24" s="15">
        <v>7745</v>
      </c>
      <c r="T24" s="20"/>
      <c r="U24" s="12">
        <v>3</v>
      </c>
      <c r="V24" s="15">
        <v>12604</v>
      </c>
      <c r="W24" s="20"/>
      <c r="X24" s="12">
        <v>0</v>
      </c>
      <c r="Y24" s="15">
        <v>0</v>
      </c>
      <c r="Z24" s="20"/>
      <c r="AA24" s="12">
        <v>0</v>
      </c>
      <c r="AB24" s="15">
        <v>0</v>
      </c>
      <c r="AC24" s="20"/>
      <c r="AD24" s="12"/>
      <c r="AE24" s="15"/>
      <c r="AF24" s="20"/>
      <c r="AG24" s="12"/>
      <c r="AH24" s="15"/>
      <c r="AI24" s="20"/>
      <c r="AJ24" s="12"/>
      <c r="AK24" s="15"/>
      <c r="AL24" s="20"/>
      <c r="AM24" s="12"/>
      <c r="AN24" s="15"/>
      <c r="AO24" s="20"/>
      <c r="AP24" s="12"/>
      <c r="AQ24" s="15"/>
      <c r="AR24" s="20"/>
      <c r="AS24" s="12"/>
      <c r="AT24" s="15"/>
      <c r="AU24" s="20"/>
      <c r="AV24" s="12"/>
      <c r="AW24" s="15"/>
      <c r="AX24" s="20"/>
    </row>
    <row r="25" spans="1:50" ht="13.5">
      <c r="A25" s="22" t="s">
        <v>88</v>
      </c>
      <c r="B25" s="5" t="s">
        <v>7</v>
      </c>
      <c r="C25" s="38">
        <v>40</v>
      </c>
      <c r="D25" s="39">
        <v>74099</v>
      </c>
      <c r="E25" s="38"/>
      <c r="F25" s="36">
        <v>49</v>
      </c>
      <c r="G25" s="29">
        <v>119652</v>
      </c>
      <c r="H25" s="34"/>
      <c r="I25" s="5">
        <v>33</v>
      </c>
      <c r="J25" s="29">
        <v>69687</v>
      </c>
      <c r="K25" s="5"/>
      <c r="L25" s="12">
        <v>74</v>
      </c>
      <c r="M25" s="15">
        <v>195608</v>
      </c>
      <c r="N25" s="20"/>
      <c r="O25" s="12">
        <v>92</v>
      </c>
      <c r="P25" s="15">
        <v>191316</v>
      </c>
      <c r="Q25" s="20"/>
      <c r="R25" s="12">
        <v>114</v>
      </c>
      <c r="S25" s="15">
        <v>220687</v>
      </c>
      <c r="T25" s="20"/>
      <c r="U25" s="12">
        <v>130</v>
      </c>
      <c r="V25" s="15">
        <v>249992</v>
      </c>
      <c r="W25" s="20"/>
      <c r="X25" s="12">
        <v>92</v>
      </c>
      <c r="Y25" s="15">
        <v>138673</v>
      </c>
      <c r="Z25" s="20"/>
      <c r="AA25" s="12">
        <v>63</v>
      </c>
      <c r="AB25" s="15">
        <v>69960</v>
      </c>
      <c r="AC25" s="20"/>
      <c r="AD25" s="12">
        <v>81</v>
      </c>
      <c r="AE25" s="15">
        <v>115021</v>
      </c>
      <c r="AF25" s="20"/>
      <c r="AG25" s="12">
        <v>161</v>
      </c>
      <c r="AH25" s="15">
        <v>414933</v>
      </c>
      <c r="AI25" s="20"/>
      <c r="AJ25" s="12">
        <v>154</v>
      </c>
      <c r="AK25" s="15">
        <v>384453</v>
      </c>
      <c r="AL25" s="20"/>
      <c r="AM25" s="12">
        <v>16</v>
      </c>
      <c r="AN25" s="15">
        <v>28870</v>
      </c>
      <c r="AO25" s="20"/>
      <c r="AP25" s="12">
        <v>36</v>
      </c>
      <c r="AQ25" s="15">
        <v>92589</v>
      </c>
      <c r="AR25" s="20"/>
      <c r="AS25" s="12">
        <v>1</v>
      </c>
      <c r="AT25" s="15">
        <v>1000</v>
      </c>
      <c r="AU25" s="20"/>
      <c r="AV25" s="12">
        <v>1</v>
      </c>
      <c r="AW25" s="15">
        <v>2475</v>
      </c>
      <c r="AX25" s="20"/>
    </row>
    <row r="26" spans="1:50" s="4" customFormat="1" ht="13.5">
      <c r="A26" s="23"/>
      <c r="B26" s="7" t="s">
        <v>105</v>
      </c>
      <c r="C26" s="33" t="s">
        <v>0</v>
      </c>
      <c r="D26" s="33" t="s">
        <v>1</v>
      </c>
      <c r="E26" s="33" t="s">
        <v>34</v>
      </c>
      <c r="F26" s="11" t="s">
        <v>0</v>
      </c>
      <c r="G26" s="33" t="s">
        <v>1</v>
      </c>
      <c r="H26" s="17" t="s">
        <v>34</v>
      </c>
      <c r="I26" s="33" t="s">
        <v>0</v>
      </c>
      <c r="J26" s="33" t="s">
        <v>1</v>
      </c>
      <c r="K26" s="33" t="s">
        <v>34</v>
      </c>
      <c r="L26" s="11" t="s">
        <v>0</v>
      </c>
      <c r="M26" s="14" t="s">
        <v>1</v>
      </c>
      <c r="N26" s="17" t="s">
        <v>34</v>
      </c>
      <c r="O26" s="11" t="s">
        <v>0</v>
      </c>
      <c r="P26" s="14" t="s">
        <v>1</v>
      </c>
      <c r="Q26" s="17" t="s">
        <v>34</v>
      </c>
      <c r="R26" s="11" t="s">
        <v>0</v>
      </c>
      <c r="S26" s="14" t="s">
        <v>1</v>
      </c>
      <c r="T26" s="17" t="s">
        <v>34</v>
      </c>
      <c r="U26" s="11" t="s">
        <v>0</v>
      </c>
      <c r="V26" s="14" t="s">
        <v>1</v>
      </c>
      <c r="W26" s="17" t="s">
        <v>34</v>
      </c>
      <c r="X26" s="11" t="s">
        <v>0</v>
      </c>
      <c r="Y26" s="14" t="s">
        <v>1</v>
      </c>
      <c r="Z26" s="17" t="s">
        <v>34</v>
      </c>
      <c r="AA26" s="11" t="s">
        <v>0</v>
      </c>
      <c r="AB26" s="14" t="s">
        <v>1</v>
      </c>
      <c r="AC26" s="17" t="s">
        <v>34</v>
      </c>
      <c r="AD26" s="11" t="s">
        <v>0</v>
      </c>
      <c r="AE26" s="14" t="s">
        <v>1</v>
      </c>
      <c r="AF26" s="17" t="s">
        <v>34</v>
      </c>
      <c r="AG26" s="11" t="s">
        <v>0</v>
      </c>
      <c r="AH26" s="14" t="s">
        <v>1</v>
      </c>
      <c r="AI26" s="17" t="s">
        <v>34</v>
      </c>
      <c r="AJ26" s="11" t="s">
        <v>0</v>
      </c>
      <c r="AK26" s="14" t="s">
        <v>1</v>
      </c>
      <c r="AL26" s="17" t="s">
        <v>34</v>
      </c>
      <c r="AM26" s="11" t="s">
        <v>0</v>
      </c>
      <c r="AN26" s="14" t="s">
        <v>1</v>
      </c>
      <c r="AO26" s="17" t="s">
        <v>34</v>
      </c>
      <c r="AP26" s="11" t="s">
        <v>0</v>
      </c>
      <c r="AQ26" s="14" t="s">
        <v>1</v>
      </c>
      <c r="AR26" s="17" t="s">
        <v>34</v>
      </c>
      <c r="AS26" s="11" t="s">
        <v>0</v>
      </c>
      <c r="AT26" s="14" t="s">
        <v>1</v>
      </c>
      <c r="AU26" s="17" t="s">
        <v>34</v>
      </c>
      <c r="AV26" s="11" t="s">
        <v>0</v>
      </c>
      <c r="AW26" s="14" t="s">
        <v>1</v>
      </c>
      <c r="AX26" s="17" t="s">
        <v>34</v>
      </c>
    </row>
    <row r="27" spans="1:50" ht="13.5">
      <c r="A27" s="22"/>
      <c r="B27" s="3" t="s">
        <v>103</v>
      </c>
      <c r="C27" s="30">
        <v>1619</v>
      </c>
      <c r="D27" s="40">
        <v>3210020</v>
      </c>
      <c r="E27" s="54">
        <v>0.318</v>
      </c>
      <c r="F27" s="13">
        <v>1486</v>
      </c>
      <c r="G27" s="27">
        <v>3210838</v>
      </c>
      <c r="H27" s="19">
        <v>0.3044</v>
      </c>
      <c r="I27" s="3">
        <v>1639</v>
      </c>
      <c r="J27" s="27">
        <v>2993548</v>
      </c>
      <c r="K27" s="28">
        <v>0.3201</v>
      </c>
      <c r="L27" s="13">
        <v>1743</v>
      </c>
      <c r="M27" s="16">
        <v>2783667</v>
      </c>
      <c r="N27" s="19">
        <f>SUM(L27/L5)</f>
        <v>0.2971360381861575</v>
      </c>
      <c r="O27" s="13">
        <v>1832</v>
      </c>
      <c r="P27" s="16">
        <v>2431113</v>
      </c>
      <c r="Q27" s="19">
        <f>SUM(O27/O5)</f>
        <v>0.30722790541673656</v>
      </c>
      <c r="R27" s="13">
        <f>SUM(R28:R42)</f>
        <v>2056</v>
      </c>
      <c r="S27" s="16">
        <f>SUM(S28:S42)</f>
        <v>2890001</v>
      </c>
      <c r="T27" s="19">
        <f>SUM(R27/R5)</f>
        <v>0.3475321162947938</v>
      </c>
      <c r="U27" s="13">
        <f>SUM(U28:U42)</f>
        <v>2272</v>
      </c>
      <c r="V27" s="16">
        <f>SUM(V28:V42)</f>
        <v>3074301</v>
      </c>
      <c r="W27" s="19">
        <f>SUM(U27/U5)</f>
        <v>0.3693107932379714</v>
      </c>
      <c r="X27" s="13">
        <f>SUM(X28:X42)</f>
        <v>2429</v>
      </c>
      <c r="Y27" s="16">
        <f>SUM(Y28:Y42)</f>
        <v>3272972</v>
      </c>
      <c r="Z27" s="19">
        <f>SUM(X27/X5)</f>
        <v>0.3865987585548305</v>
      </c>
      <c r="AA27" s="13">
        <f>SUM(AA28:AA42)</f>
        <v>2277</v>
      </c>
      <c r="AB27" s="16">
        <f>SUM(AB28:AB42)</f>
        <v>4054291</v>
      </c>
      <c r="AC27" s="19">
        <f>SUM(AA27/AA5)</f>
        <v>0.38423894701316236</v>
      </c>
      <c r="AD27" s="13">
        <f>SUM(AD28:AD42)</f>
        <v>2261</v>
      </c>
      <c r="AE27" s="16">
        <f>SUM(AE28:AE42)</f>
        <v>4562308</v>
      </c>
      <c r="AF27" s="19">
        <f>SUM(AD27/AD5)</f>
        <v>0.413345521023766</v>
      </c>
      <c r="AG27" s="13">
        <f>SUM(AG28:AG42)</f>
        <v>1959</v>
      </c>
      <c r="AH27" s="16">
        <f>SUM(AH28:AH42)</f>
        <v>3562811</v>
      </c>
      <c r="AI27" s="19">
        <f>SUM(AG27/AG5)</f>
        <v>0.36830231246474904</v>
      </c>
      <c r="AJ27" s="13">
        <f>SUM(AJ28:AJ42)</f>
        <v>830</v>
      </c>
      <c r="AK27" s="16">
        <f>SUM(AK28:AK42)</f>
        <v>2010320</v>
      </c>
      <c r="AL27" s="19">
        <f>SUM(AJ27/AJ5)</f>
        <v>0.15675165250236073</v>
      </c>
      <c r="AM27" s="13">
        <f>SUM(AM28:AM42)</f>
        <v>818</v>
      </c>
      <c r="AN27" s="16">
        <f>SUM(AN28:AN42)</f>
        <v>2004080</v>
      </c>
      <c r="AO27" s="19">
        <f>SUM(AM27/AM5)</f>
        <v>0.15518876873458548</v>
      </c>
      <c r="AP27" s="13">
        <f>SUM(AP28:AP42)</f>
        <v>819</v>
      </c>
      <c r="AQ27" s="16">
        <f>SUM(AQ28:AQ42)</f>
        <v>1796614</v>
      </c>
      <c r="AR27" s="19">
        <f>SUM(AP27/AP5)</f>
        <v>0.1604309500489716</v>
      </c>
      <c r="AS27" s="13">
        <f>SUM(AS28:AS42)</f>
        <v>806</v>
      </c>
      <c r="AT27" s="16">
        <f>SUM(AT28:AT42)</f>
        <v>1727337</v>
      </c>
      <c r="AU27" s="19">
        <f>SUM(AS27/AS5)</f>
        <v>0.16243450221684805</v>
      </c>
      <c r="AV27" s="13">
        <f>SUM(AV28:AV42)</f>
        <v>778</v>
      </c>
      <c r="AW27" s="16">
        <f>SUM(AW28:AW42)</f>
        <v>1568992</v>
      </c>
      <c r="AX27" s="19">
        <f>SUM(AV27/AV5)</f>
        <v>0.14870030581039756</v>
      </c>
    </row>
    <row r="28" spans="1:50" ht="13.5">
      <c r="A28" s="22" t="s">
        <v>77</v>
      </c>
      <c r="B28" s="5" t="s">
        <v>8</v>
      </c>
      <c r="C28" s="38">
        <v>1344</v>
      </c>
      <c r="D28" s="39">
        <v>2261250</v>
      </c>
      <c r="E28" s="38"/>
      <c r="F28" s="36">
        <v>1203</v>
      </c>
      <c r="G28" s="29">
        <v>2257500</v>
      </c>
      <c r="H28" s="34"/>
      <c r="I28" s="5">
        <v>1367</v>
      </c>
      <c r="J28" s="29">
        <v>2131900</v>
      </c>
      <c r="K28" s="5"/>
      <c r="L28" s="12">
        <v>1441</v>
      </c>
      <c r="M28" s="15">
        <v>1873500</v>
      </c>
      <c r="N28" s="20"/>
      <c r="O28" s="12">
        <v>1473</v>
      </c>
      <c r="P28" s="15">
        <v>1382100</v>
      </c>
      <c r="Q28" s="20"/>
      <c r="R28" s="12">
        <v>1593</v>
      </c>
      <c r="S28" s="15">
        <v>1466100</v>
      </c>
      <c r="T28" s="20"/>
      <c r="U28" s="12">
        <v>1761</v>
      </c>
      <c r="V28" s="15">
        <v>1504230</v>
      </c>
      <c r="W28" s="20"/>
      <c r="X28" s="12">
        <v>1864</v>
      </c>
      <c r="Y28" s="15">
        <v>1597710</v>
      </c>
      <c r="Z28" s="20"/>
      <c r="AA28" s="12">
        <v>1660</v>
      </c>
      <c r="AB28" s="15">
        <v>2184597</v>
      </c>
      <c r="AC28" s="20"/>
      <c r="AD28" s="12">
        <v>1584</v>
      </c>
      <c r="AE28" s="15">
        <v>2578088</v>
      </c>
      <c r="AF28" s="20"/>
      <c r="AG28" s="12">
        <v>1407</v>
      </c>
      <c r="AH28" s="15">
        <v>2017026</v>
      </c>
      <c r="AI28" s="20"/>
      <c r="AJ28" s="12">
        <v>0</v>
      </c>
      <c r="AK28" s="15">
        <v>0</v>
      </c>
      <c r="AL28" s="20"/>
      <c r="AM28" s="12">
        <v>0</v>
      </c>
      <c r="AN28" s="15">
        <v>0</v>
      </c>
      <c r="AO28" s="20"/>
      <c r="AP28" s="12">
        <v>0</v>
      </c>
      <c r="AQ28" s="15">
        <v>0</v>
      </c>
      <c r="AR28" s="20"/>
      <c r="AS28" s="12">
        <v>0</v>
      </c>
      <c r="AT28" s="15">
        <v>0</v>
      </c>
      <c r="AU28" s="20"/>
      <c r="AV28" s="12">
        <v>0</v>
      </c>
      <c r="AW28" s="15">
        <v>0</v>
      </c>
      <c r="AX28" s="20"/>
    </row>
    <row r="29" spans="1:50" ht="13.5">
      <c r="A29" s="22"/>
      <c r="B29" s="5" t="s">
        <v>98</v>
      </c>
      <c r="C29" s="38">
        <v>0</v>
      </c>
      <c r="D29" s="39">
        <v>0</v>
      </c>
      <c r="E29" s="38"/>
      <c r="F29" s="36">
        <v>0</v>
      </c>
      <c r="G29" s="29">
        <v>0</v>
      </c>
      <c r="H29" s="34"/>
      <c r="I29" s="5">
        <v>0</v>
      </c>
      <c r="J29" s="29">
        <v>0</v>
      </c>
      <c r="K29" s="5"/>
      <c r="L29" s="12">
        <v>0</v>
      </c>
      <c r="M29" s="15">
        <v>0</v>
      </c>
      <c r="N29" s="20"/>
      <c r="O29" s="12">
        <v>0</v>
      </c>
      <c r="P29" s="15">
        <v>0</v>
      </c>
      <c r="Q29" s="20"/>
      <c r="R29" s="12">
        <v>0</v>
      </c>
      <c r="S29" s="15">
        <v>0</v>
      </c>
      <c r="T29" s="20"/>
      <c r="U29" s="12">
        <v>0</v>
      </c>
      <c r="V29" s="15">
        <v>0</v>
      </c>
      <c r="W29" s="20"/>
      <c r="X29" s="12">
        <v>0</v>
      </c>
      <c r="Y29" s="15">
        <v>0</v>
      </c>
      <c r="Z29" s="20"/>
      <c r="AA29" s="12">
        <v>0</v>
      </c>
      <c r="AB29" s="15">
        <v>0</v>
      </c>
      <c r="AC29" s="20"/>
      <c r="AD29" s="12">
        <v>0</v>
      </c>
      <c r="AE29" s="15">
        <v>0</v>
      </c>
      <c r="AF29" s="20"/>
      <c r="AG29" s="12">
        <v>0</v>
      </c>
      <c r="AH29" s="15">
        <v>0</v>
      </c>
      <c r="AI29" s="20"/>
      <c r="AJ29" s="12">
        <v>115</v>
      </c>
      <c r="AK29" s="15">
        <v>266466</v>
      </c>
      <c r="AL29" s="20"/>
      <c r="AM29" s="12">
        <v>84</v>
      </c>
      <c r="AN29" s="15">
        <v>190195</v>
      </c>
      <c r="AO29" s="20"/>
      <c r="AP29" s="12">
        <v>56</v>
      </c>
      <c r="AQ29" s="15">
        <v>113119</v>
      </c>
      <c r="AR29" s="20"/>
      <c r="AS29" s="12">
        <v>69</v>
      </c>
      <c r="AT29" s="15">
        <v>121737</v>
      </c>
      <c r="AU29" s="20"/>
      <c r="AV29" s="12">
        <v>147</v>
      </c>
      <c r="AW29" s="15">
        <v>146299</v>
      </c>
      <c r="AX29" s="20"/>
    </row>
    <row r="30" spans="1:50" ht="13.5">
      <c r="A30" s="22"/>
      <c r="B30" s="5" t="s">
        <v>99</v>
      </c>
      <c r="C30" s="38">
        <v>0</v>
      </c>
      <c r="D30" s="39">
        <v>0</v>
      </c>
      <c r="E30" s="38"/>
      <c r="F30" s="36">
        <v>0</v>
      </c>
      <c r="G30" s="29">
        <v>0</v>
      </c>
      <c r="H30" s="34"/>
      <c r="I30" s="5">
        <v>0</v>
      </c>
      <c r="J30" s="29">
        <v>0</v>
      </c>
      <c r="K30" s="5"/>
      <c r="L30" s="12">
        <v>0</v>
      </c>
      <c r="M30" s="15">
        <v>0</v>
      </c>
      <c r="N30" s="20"/>
      <c r="O30" s="12">
        <v>0</v>
      </c>
      <c r="P30" s="15">
        <v>0</v>
      </c>
      <c r="Q30" s="20"/>
      <c r="R30" s="12">
        <v>0</v>
      </c>
      <c r="S30" s="15">
        <v>0</v>
      </c>
      <c r="T30" s="20"/>
      <c r="U30" s="12">
        <v>0</v>
      </c>
      <c r="V30" s="15">
        <v>0</v>
      </c>
      <c r="W30" s="20"/>
      <c r="X30" s="12">
        <v>0</v>
      </c>
      <c r="Y30" s="15">
        <v>0</v>
      </c>
      <c r="Z30" s="20"/>
      <c r="AA30" s="12">
        <v>0</v>
      </c>
      <c r="AB30" s="15">
        <v>0</v>
      </c>
      <c r="AC30" s="20"/>
      <c r="AD30" s="12">
        <v>0</v>
      </c>
      <c r="AE30" s="15">
        <v>0</v>
      </c>
      <c r="AF30" s="20"/>
      <c r="AG30" s="12">
        <v>0</v>
      </c>
      <c r="AH30" s="15">
        <v>0</v>
      </c>
      <c r="AI30" s="20"/>
      <c r="AJ30" s="12">
        <v>124</v>
      </c>
      <c r="AK30" s="15">
        <v>148297</v>
      </c>
      <c r="AL30" s="20"/>
      <c r="AM30" s="12">
        <v>112</v>
      </c>
      <c r="AN30" s="15">
        <v>144000</v>
      </c>
      <c r="AO30" s="20"/>
      <c r="AP30" s="12">
        <v>126</v>
      </c>
      <c r="AQ30" s="15">
        <v>158250</v>
      </c>
      <c r="AR30" s="20"/>
      <c r="AS30" s="12">
        <v>152</v>
      </c>
      <c r="AT30" s="15">
        <v>196500</v>
      </c>
      <c r="AU30" s="20"/>
      <c r="AV30" s="12">
        <v>149</v>
      </c>
      <c r="AW30" s="15">
        <v>184500</v>
      </c>
      <c r="AX30" s="20"/>
    </row>
    <row r="31" spans="1:50" ht="13.5">
      <c r="A31" s="22" t="s">
        <v>76</v>
      </c>
      <c r="B31" s="5" t="s">
        <v>9</v>
      </c>
      <c r="C31" s="38">
        <v>0</v>
      </c>
      <c r="D31" s="39">
        <v>0</v>
      </c>
      <c r="E31" s="38"/>
      <c r="F31" s="36">
        <v>0</v>
      </c>
      <c r="G31" s="29">
        <v>0</v>
      </c>
      <c r="H31" s="34"/>
      <c r="I31" s="5">
        <v>3</v>
      </c>
      <c r="J31" s="29">
        <v>8933</v>
      </c>
      <c r="K31" s="5"/>
      <c r="L31" s="12">
        <v>25</v>
      </c>
      <c r="M31" s="15">
        <v>86635</v>
      </c>
      <c r="N31" s="20"/>
      <c r="O31" s="12">
        <v>79</v>
      </c>
      <c r="P31" s="15">
        <v>287075</v>
      </c>
      <c r="Q31" s="20"/>
      <c r="R31" s="12">
        <v>152</v>
      </c>
      <c r="S31" s="15">
        <v>595509</v>
      </c>
      <c r="T31" s="20"/>
      <c r="U31" s="12">
        <v>198</v>
      </c>
      <c r="V31" s="15">
        <v>765240</v>
      </c>
      <c r="W31" s="20"/>
      <c r="X31" s="12">
        <v>239</v>
      </c>
      <c r="Y31" s="15">
        <v>866574</v>
      </c>
      <c r="Z31" s="20"/>
      <c r="AA31" s="12">
        <v>229</v>
      </c>
      <c r="AB31" s="15">
        <v>870176</v>
      </c>
      <c r="AC31" s="20"/>
      <c r="AD31" s="12">
        <v>234</v>
      </c>
      <c r="AE31" s="15">
        <v>847563</v>
      </c>
      <c r="AF31" s="20"/>
      <c r="AG31" s="12">
        <v>244</v>
      </c>
      <c r="AH31" s="15">
        <v>835581</v>
      </c>
      <c r="AI31" s="20"/>
      <c r="AJ31" s="12">
        <v>268</v>
      </c>
      <c r="AK31" s="15">
        <v>832579</v>
      </c>
      <c r="AL31" s="20"/>
      <c r="AM31" s="12">
        <v>232</v>
      </c>
      <c r="AN31" s="15">
        <v>646377</v>
      </c>
      <c r="AO31" s="20"/>
      <c r="AP31" s="12">
        <v>222</v>
      </c>
      <c r="AQ31" s="15">
        <v>619188</v>
      </c>
      <c r="AR31" s="20"/>
      <c r="AS31" s="12">
        <v>220</v>
      </c>
      <c r="AT31" s="15">
        <v>616068</v>
      </c>
      <c r="AU31" s="20"/>
      <c r="AV31" s="12">
        <v>263</v>
      </c>
      <c r="AW31" s="15">
        <v>754142</v>
      </c>
      <c r="AX31" s="20"/>
    </row>
    <row r="32" spans="1:50" ht="13.5">
      <c r="A32" s="22" t="s">
        <v>75</v>
      </c>
      <c r="B32" s="5" t="s">
        <v>19</v>
      </c>
      <c r="C32" s="38">
        <v>38</v>
      </c>
      <c r="D32" s="39">
        <v>111000</v>
      </c>
      <c r="E32" s="38"/>
      <c r="F32" s="36">
        <v>37</v>
      </c>
      <c r="G32" s="29">
        <v>105000</v>
      </c>
      <c r="H32" s="34"/>
      <c r="I32" s="5">
        <v>39</v>
      </c>
      <c r="J32" s="29">
        <v>114000</v>
      </c>
      <c r="K32" s="5"/>
      <c r="L32" s="12">
        <v>36</v>
      </c>
      <c r="M32" s="15">
        <v>103500</v>
      </c>
      <c r="N32" s="20"/>
      <c r="O32" s="12">
        <v>34</v>
      </c>
      <c r="P32" s="15">
        <v>82500</v>
      </c>
      <c r="Q32" s="20"/>
      <c r="R32" s="12">
        <v>29</v>
      </c>
      <c r="S32" s="15">
        <v>54000</v>
      </c>
      <c r="T32" s="20"/>
      <c r="U32" s="12">
        <v>27</v>
      </c>
      <c r="V32" s="15">
        <v>44625</v>
      </c>
      <c r="W32" s="20"/>
      <c r="X32" s="12">
        <v>26</v>
      </c>
      <c r="Y32" s="15">
        <v>37500</v>
      </c>
      <c r="Z32" s="20"/>
      <c r="AA32" s="12">
        <v>29</v>
      </c>
      <c r="AB32" s="15">
        <v>57000</v>
      </c>
      <c r="AC32" s="20"/>
      <c r="AD32" s="12">
        <v>46</v>
      </c>
      <c r="AE32" s="15">
        <v>86000</v>
      </c>
      <c r="AF32" s="20"/>
      <c r="AG32" s="12">
        <v>49</v>
      </c>
      <c r="AH32" s="15">
        <v>97000</v>
      </c>
      <c r="AI32" s="20"/>
      <c r="AJ32" s="12">
        <v>43</v>
      </c>
      <c r="AK32" s="15">
        <v>78000</v>
      </c>
      <c r="AL32" s="20"/>
      <c r="AM32" s="12">
        <v>47</v>
      </c>
      <c r="AN32" s="15">
        <v>88000</v>
      </c>
      <c r="AO32" s="20"/>
      <c r="AP32" s="12">
        <v>47</v>
      </c>
      <c r="AQ32" s="15">
        <v>88000</v>
      </c>
      <c r="AR32" s="20"/>
      <c r="AS32" s="12">
        <v>44</v>
      </c>
      <c r="AT32" s="15">
        <v>82000</v>
      </c>
      <c r="AU32" s="20"/>
      <c r="AV32" s="12">
        <v>51</v>
      </c>
      <c r="AW32" s="15">
        <v>94000</v>
      </c>
      <c r="AX32" s="20"/>
    </row>
    <row r="33" spans="1:50" ht="13.5">
      <c r="A33" s="22" t="s">
        <v>78</v>
      </c>
      <c r="B33" s="5" t="s">
        <v>110</v>
      </c>
      <c r="C33" s="38">
        <v>2</v>
      </c>
      <c r="D33" s="39">
        <v>12691</v>
      </c>
      <c r="E33" s="38"/>
      <c r="F33" s="36">
        <v>2</v>
      </c>
      <c r="G33" s="29">
        <v>12593</v>
      </c>
      <c r="H33" s="34"/>
      <c r="I33" s="5">
        <v>2</v>
      </c>
      <c r="J33" s="29">
        <v>10411</v>
      </c>
      <c r="K33" s="5"/>
      <c r="L33" s="12">
        <v>1</v>
      </c>
      <c r="M33" s="15">
        <v>2411</v>
      </c>
      <c r="N33" s="20"/>
      <c r="O33" s="12">
        <v>2</v>
      </c>
      <c r="P33" s="15">
        <v>8013</v>
      </c>
      <c r="Q33" s="20"/>
      <c r="R33" s="12">
        <v>2</v>
      </c>
      <c r="S33" s="15">
        <v>10504</v>
      </c>
      <c r="T33" s="20"/>
      <c r="U33" s="12">
        <v>3</v>
      </c>
      <c r="V33" s="15">
        <v>9893</v>
      </c>
      <c r="W33" s="20"/>
      <c r="X33" s="12">
        <v>3</v>
      </c>
      <c r="Y33" s="15">
        <v>13686</v>
      </c>
      <c r="Z33" s="20"/>
      <c r="AA33" s="12">
        <v>8</v>
      </c>
      <c r="AB33" s="15">
        <v>25091</v>
      </c>
      <c r="AC33" s="20"/>
      <c r="AD33" s="12">
        <v>6</v>
      </c>
      <c r="AE33" s="15">
        <v>27372</v>
      </c>
      <c r="AF33" s="20"/>
      <c r="AG33" s="12">
        <v>4</v>
      </c>
      <c r="AH33" s="15">
        <v>17480</v>
      </c>
      <c r="AI33" s="20"/>
      <c r="AJ33" s="12">
        <v>4</v>
      </c>
      <c r="AK33" s="15">
        <v>14833</v>
      </c>
      <c r="AL33" s="20"/>
      <c r="AM33" s="12">
        <v>4</v>
      </c>
      <c r="AN33" s="15">
        <v>11706</v>
      </c>
      <c r="AO33" s="20"/>
      <c r="AP33" s="12">
        <v>2</v>
      </c>
      <c r="AQ33" s="15">
        <v>3889</v>
      </c>
      <c r="AR33" s="20"/>
      <c r="AS33" s="12">
        <v>1</v>
      </c>
      <c r="AT33" s="15">
        <v>3870</v>
      </c>
      <c r="AU33" s="20"/>
      <c r="AV33" s="12">
        <v>0</v>
      </c>
      <c r="AW33" s="15">
        <v>0</v>
      </c>
      <c r="AX33" s="20"/>
    </row>
    <row r="34" spans="1:50" ht="13.5">
      <c r="A34" s="22" t="s">
        <v>79</v>
      </c>
      <c r="B34" s="5" t="s">
        <v>10</v>
      </c>
      <c r="C34" s="38">
        <v>0</v>
      </c>
      <c r="D34" s="39">
        <v>0</v>
      </c>
      <c r="E34" s="38"/>
      <c r="F34" s="36">
        <v>0</v>
      </c>
      <c r="G34" s="29">
        <v>0</v>
      </c>
      <c r="H34" s="34"/>
      <c r="I34" s="5">
        <v>0</v>
      </c>
      <c r="J34" s="29">
        <v>0</v>
      </c>
      <c r="K34" s="5"/>
      <c r="L34" s="12">
        <v>0</v>
      </c>
      <c r="M34" s="15">
        <v>0</v>
      </c>
      <c r="N34" s="20"/>
      <c r="O34" s="12">
        <v>0</v>
      </c>
      <c r="P34" s="15">
        <v>0</v>
      </c>
      <c r="Q34" s="20"/>
      <c r="R34" s="12">
        <v>0</v>
      </c>
      <c r="S34" s="15">
        <v>0</v>
      </c>
      <c r="T34" s="20"/>
      <c r="U34" s="12">
        <v>0</v>
      </c>
      <c r="V34" s="15">
        <v>0</v>
      </c>
      <c r="W34" s="20"/>
      <c r="X34" s="12">
        <v>1</v>
      </c>
      <c r="Y34" s="15">
        <v>2848</v>
      </c>
      <c r="Z34" s="20"/>
      <c r="AA34" s="12">
        <v>4</v>
      </c>
      <c r="AB34" s="15">
        <v>6838</v>
      </c>
      <c r="AC34" s="20"/>
      <c r="AD34" s="12">
        <v>2</v>
      </c>
      <c r="AE34" s="15">
        <v>5134</v>
      </c>
      <c r="AF34" s="20"/>
      <c r="AG34" s="12">
        <v>5</v>
      </c>
      <c r="AH34" s="15">
        <v>9278</v>
      </c>
      <c r="AI34" s="20"/>
      <c r="AJ34" s="12">
        <v>8</v>
      </c>
      <c r="AK34" s="15">
        <v>18657</v>
      </c>
      <c r="AL34" s="20"/>
      <c r="AM34" s="12">
        <v>8</v>
      </c>
      <c r="AN34" s="15">
        <v>17336</v>
      </c>
      <c r="AO34" s="20"/>
      <c r="AP34" s="12">
        <v>12</v>
      </c>
      <c r="AQ34" s="15">
        <v>12651</v>
      </c>
      <c r="AR34" s="20"/>
      <c r="AS34" s="12">
        <v>9</v>
      </c>
      <c r="AT34" s="15">
        <v>20641</v>
      </c>
      <c r="AU34" s="20"/>
      <c r="AV34" s="12">
        <v>11</v>
      </c>
      <c r="AW34" s="15">
        <v>22472</v>
      </c>
      <c r="AX34" s="20"/>
    </row>
    <row r="35" spans="1:50" ht="13.5">
      <c r="A35" s="22" t="s">
        <v>80</v>
      </c>
      <c r="B35" s="5" t="s">
        <v>11</v>
      </c>
      <c r="C35" s="38">
        <v>0</v>
      </c>
      <c r="D35" s="39">
        <v>0</v>
      </c>
      <c r="E35" s="38"/>
      <c r="F35" s="36">
        <v>0</v>
      </c>
      <c r="G35" s="29">
        <v>0</v>
      </c>
      <c r="H35" s="34"/>
      <c r="I35" s="5">
        <v>0</v>
      </c>
      <c r="J35" s="29">
        <v>0</v>
      </c>
      <c r="K35" s="5"/>
      <c r="L35" s="12">
        <v>0</v>
      </c>
      <c r="M35" s="15">
        <v>0</v>
      </c>
      <c r="N35" s="20"/>
      <c r="O35" s="12">
        <v>0</v>
      </c>
      <c r="P35" s="15">
        <v>0</v>
      </c>
      <c r="Q35" s="20"/>
      <c r="R35" s="12">
        <v>0</v>
      </c>
      <c r="S35" s="15">
        <v>0</v>
      </c>
      <c r="T35" s="20"/>
      <c r="U35" s="12">
        <v>0</v>
      </c>
      <c r="V35" s="15">
        <v>0</v>
      </c>
      <c r="W35" s="20"/>
      <c r="X35" s="12">
        <v>0</v>
      </c>
      <c r="Y35" s="15">
        <v>0</v>
      </c>
      <c r="Z35" s="20"/>
      <c r="AA35" s="12">
        <v>0</v>
      </c>
      <c r="AB35" s="15">
        <v>0</v>
      </c>
      <c r="AC35" s="20"/>
      <c r="AD35" s="12">
        <v>2</v>
      </c>
      <c r="AE35" s="15">
        <v>2000</v>
      </c>
      <c r="AF35" s="20"/>
      <c r="AG35" s="12">
        <v>6</v>
      </c>
      <c r="AH35" s="15">
        <v>6000</v>
      </c>
      <c r="AI35" s="20"/>
      <c r="AJ35" s="12">
        <v>7</v>
      </c>
      <c r="AK35" s="15">
        <v>7000</v>
      </c>
      <c r="AL35" s="20"/>
      <c r="AM35" s="12">
        <v>5</v>
      </c>
      <c r="AN35" s="15">
        <v>5000</v>
      </c>
      <c r="AO35" s="20"/>
      <c r="AP35" s="12">
        <v>7</v>
      </c>
      <c r="AQ35" s="15">
        <v>3500</v>
      </c>
      <c r="AR35" s="20"/>
      <c r="AS35" s="12">
        <v>20</v>
      </c>
      <c r="AT35" s="15">
        <v>19595</v>
      </c>
      <c r="AU35" s="20"/>
      <c r="AV35" s="12">
        <v>2</v>
      </c>
      <c r="AW35" s="15">
        <v>7500</v>
      </c>
      <c r="AX35" s="20"/>
    </row>
    <row r="36" spans="1:50" ht="13.5">
      <c r="A36" s="22"/>
      <c r="B36" s="5" t="s">
        <v>109</v>
      </c>
      <c r="C36" s="38">
        <v>0</v>
      </c>
      <c r="D36" s="39">
        <v>0</v>
      </c>
      <c r="E36" s="38"/>
      <c r="F36" s="36">
        <v>0</v>
      </c>
      <c r="G36" s="29">
        <v>0</v>
      </c>
      <c r="H36" s="34"/>
      <c r="I36" s="5">
        <v>1</v>
      </c>
      <c r="J36" s="29">
        <v>3000</v>
      </c>
      <c r="K36" s="5"/>
      <c r="L36" s="12">
        <v>0</v>
      </c>
      <c r="M36" s="15">
        <v>0</v>
      </c>
      <c r="N36" s="20"/>
      <c r="O36" s="12">
        <v>0</v>
      </c>
      <c r="P36" s="15">
        <v>0</v>
      </c>
      <c r="Q36" s="20"/>
      <c r="R36" s="12">
        <v>0</v>
      </c>
      <c r="S36" s="15">
        <v>0</v>
      </c>
      <c r="T36" s="20"/>
      <c r="U36" s="12">
        <v>1</v>
      </c>
      <c r="V36" s="15">
        <v>2000</v>
      </c>
      <c r="W36" s="20"/>
      <c r="X36" s="12">
        <v>0</v>
      </c>
      <c r="Y36" s="15">
        <v>0</v>
      </c>
      <c r="Z36" s="20"/>
      <c r="AA36" s="12">
        <v>0</v>
      </c>
      <c r="AB36" s="15">
        <v>0</v>
      </c>
      <c r="AC36" s="20"/>
      <c r="AD36" s="12">
        <v>0</v>
      </c>
      <c r="AE36" s="15">
        <v>0</v>
      </c>
      <c r="AF36" s="20"/>
      <c r="AG36" s="12"/>
      <c r="AH36" s="15"/>
      <c r="AI36" s="20"/>
      <c r="AJ36" s="12"/>
      <c r="AK36" s="15"/>
      <c r="AL36" s="20"/>
      <c r="AM36" s="12"/>
      <c r="AN36" s="15"/>
      <c r="AO36" s="20"/>
      <c r="AP36" s="12"/>
      <c r="AQ36" s="15"/>
      <c r="AR36" s="20"/>
      <c r="AS36" s="12"/>
      <c r="AT36" s="15"/>
      <c r="AU36" s="20"/>
      <c r="AV36" s="12"/>
      <c r="AW36" s="15"/>
      <c r="AX36" s="20"/>
    </row>
    <row r="37" spans="1:50" ht="13.5">
      <c r="A37" s="22"/>
      <c r="B37" s="5" t="s">
        <v>111</v>
      </c>
      <c r="C37" s="38">
        <v>1</v>
      </c>
      <c r="D37" s="39">
        <v>8226</v>
      </c>
      <c r="E37" s="38"/>
      <c r="F37" s="36">
        <v>1</v>
      </c>
      <c r="G37" s="29">
        <v>9783</v>
      </c>
      <c r="H37" s="34"/>
      <c r="I37" s="5">
        <v>0</v>
      </c>
      <c r="J37" s="29">
        <v>0</v>
      </c>
      <c r="K37" s="5"/>
      <c r="L37" s="12">
        <v>0</v>
      </c>
      <c r="M37" s="15">
        <v>5246</v>
      </c>
      <c r="N37" s="20"/>
      <c r="O37" s="12">
        <v>1</v>
      </c>
      <c r="P37" s="15">
        <v>5246</v>
      </c>
      <c r="Q37" s="20"/>
      <c r="R37" s="12">
        <v>1</v>
      </c>
      <c r="S37" s="15">
        <v>5252</v>
      </c>
      <c r="T37" s="20"/>
      <c r="U37" s="12">
        <v>2</v>
      </c>
      <c r="V37" s="15">
        <v>9609</v>
      </c>
      <c r="W37" s="20"/>
      <c r="X37" s="12">
        <v>2</v>
      </c>
      <c r="Y37" s="15">
        <v>9124</v>
      </c>
      <c r="Z37" s="20"/>
      <c r="AA37" s="12">
        <v>1</v>
      </c>
      <c r="AB37" s="15">
        <v>4562</v>
      </c>
      <c r="AC37" s="20"/>
      <c r="AD37" s="12">
        <v>1</v>
      </c>
      <c r="AE37" s="15">
        <v>4562</v>
      </c>
      <c r="AF37" s="20"/>
      <c r="AG37" s="12"/>
      <c r="AH37" s="15"/>
      <c r="AI37" s="20"/>
      <c r="AJ37" s="12"/>
      <c r="AK37" s="15"/>
      <c r="AL37" s="20"/>
      <c r="AM37" s="12"/>
      <c r="AN37" s="15"/>
      <c r="AO37" s="20"/>
      <c r="AP37" s="12"/>
      <c r="AQ37" s="15"/>
      <c r="AR37" s="20"/>
      <c r="AS37" s="12"/>
      <c r="AT37" s="15"/>
      <c r="AU37" s="20"/>
      <c r="AV37" s="12"/>
      <c r="AW37" s="15"/>
      <c r="AX37" s="20"/>
    </row>
    <row r="38" spans="1:50" ht="13.5">
      <c r="A38" s="22"/>
      <c r="B38" s="5" t="s">
        <v>108</v>
      </c>
      <c r="C38" s="38">
        <v>0</v>
      </c>
      <c r="D38" s="39">
        <v>0</v>
      </c>
      <c r="E38" s="38"/>
      <c r="F38" s="36">
        <v>0</v>
      </c>
      <c r="G38" s="29">
        <v>0</v>
      </c>
      <c r="H38" s="34"/>
      <c r="I38" s="5">
        <v>0</v>
      </c>
      <c r="J38" s="29">
        <v>0</v>
      </c>
      <c r="K38" s="5"/>
      <c r="L38" s="12">
        <v>0</v>
      </c>
      <c r="M38" s="15">
        <v>0</v>
      </c>
      <c r="N38" s="20"/>
      <c r="O38" s="12">
        <v>0</v>
      </c>
      <c r="P38" s="15">
        <v>0</v>
      </c>
      <c r="Q38" s="20"/>
      <c r="R38" s="12">
        <v>0</v>
      </c>
      <c r="S38" s="15">
        <v>0</v>
      </c>
      <c r="T38" s="20"/>
      <c r="U38" s="12">
        <v>0</v>
      </c>
      <c r="V38" s="15">
        <v>0</v>
      </c>
      <c r="W38" s="20"/>
      <c r="X38" s="12">
        <v>0</v>
      </c>
      <c r="Y38" s="15">
        <v>0</v>
      </c>
      <c r="Z38" s="20"/>
      <c r="AA38" s="12">
        <v>0</v>
      </c>
      <c r="AB38" s="15">
        <v>0</v>
      </c>
      <c r="AC38" s="20"/>
      <c r="AD38" s="12">
        <v>0</v>
      </c>
      <c r="AE38" s="15">
        <v>0</v>
      </c>
      <c r="AF38" s="20"/>
      <c r="AG38" s="12"/>
      <c r="AH38" s="15"/>
      <c r="AI38" s="20"/>
      <c r="AJ38" s="12"/>
      <c r="AK38" s="15"/>
      <c r="AL38" s="20"/>
      <c r="AM38" s="12"/>
      <c r="AN38" s="15"/>
      <c r="AO38" s="20"/>
      <c r="AP38" s="12"/>
      <c r="AQ38" s="15"/>
      <c r="AR38" s="20"/>
      <c r="AS38" s="12"/>
      <c r="AT38" s="15"/>
      <c r="AU38" s="20"/>
      <c r="AV38" s="12"/>
      <c r="AW38" s="15"/>
      <c r="AX38" s="20"/>
    </row>
    <row r="39" spans="1:50" ht="13.5">
      <c r="A39" s="22"/>
      <c r="B39" s="5" t="s">
        <v>117</v>
      </c>
      <c r="C39" s="38">
        <v>0</v>
      </c>
      <c r="D39" s="39">
        <v>0</v>
      </c>
      <c r="E39" s="38"/>
      <c r="F39" s="36">
        <v>0</v>
      </c>
      <c r="G39" s="29">
        <v>0</v>
      </c>
      <c r="H39" s="34"/>
      <c r="I39" s="5">
        <v>0</v>
      </c>
      <c r="J39" s="29">
        <v>0</v>
      </c>
      <c r="K39" s="5"/>
      <c r="L39" s="12">
        <v>0</v>
      </c>
      <c r="M39" s="15">
        <v>0</v>
      </c>
      <c r="N39" s="20"/>
      <c r="O39" s="12">
        <v>0</v>
      </c>
      <c r="P39" s="15">
        <v>0</v>
      </c>
      <c r="Q39" s="20"/>
      <c r="R39" s="12">
        <v>0</v>
      </c>
      <c r="S39" s="15">
        <v>0</v>
      </c>
      <c r="T39" s="20"/>
      <c r="U39" s="12">
        <v>0</v>
      </c>
      <c r="V39" s="15">
        <v>0</v>
      </c>
      <c r="W39" s="20"/>
      <c r="X39" s="12">
        <v>0</v>
      </c>
      <c r="Y39" s="15">
        <v>0</v>
      </c>
      <c r="Z39" s="20"/>
      <c r="AA39" s="12">
        <v>0</v>
      </c>
      <c r="AB39" s="15">
        <v>0</v>
      </c>
      <c r="AC39" s="20"/>
      <c r="AD39" s="12"/>
      <c r="AE39" s="15"/>
      <c r="AF39" s="20"/>
      <c r="AG39" s="12"/>
      <c r="AH39" s="15"/>
      <c r="AI39" s="20"/>
      <c r="AJ39" s="12"/>
      <c r="AK39" s="15"/>
      <c r="AL39" s="20"/>
      <c r="AM39" s="12"/>
      <c r="AN39" s="15"/>
      <c r="AO39" s="20"/>
      <c r="AP39" s="12"/>
      <c r="AQ39" s="15"/>
      <c r="AR39" s="20"/>
      <c r="AS39" s="12"/>
      <c r="AT39" s="15"/>
      <c r="AU39" s="20"/>
      <c r="AV39" s="12"/>
      <c r="AW39" s="15"/>
      <c r="AX39" s="20"/>
    </row>
    <row r="40" spans="1:50" ht="13.5">
      <c r="A40" s="22" t="s">
        <v>81</v>
      </c>
      <c r="B40" s="5" t="s">
        <v>12</v>
      </c>
      <c r="C40" s="38">
        <v>0</v>
      </c>
      <c r="D40" s="39">
        <v>0</v>
      </c>
      <c r="E40" s="38"/>
      <c r="F40" s="36">
        <v>0</v>
      </c>
      <c r="G40" s="29">
        <v>0</v>
      </c>
      <c r="H40" s="34"/>
      <c r="I40" s="5">
        <v>0</v>
      </c>
      <c r="J40" s="29">
        <v>0</v>
      </c>
      <c r="K40" s="5"/>
      <c r="L40" s="12">
        <v>0</v>
      </c>
      <c r="M40" s="15">
        <v>0</v>
      </c>
      <c r="N40" s="20"/>
      <c r="O40" s="12">
        <v>0</v>
      </c>
      <c r="P40" s="15">
        <v>0</v>
      </c>
      <c r="Q40" s="20"/>
      <c r="R40" s="12">
        <v>0</v>
      </c>
      <c r="S40" s="15">
        <v>0</v>
      </c>
      <c r="T40" s="20"/>
      <c r="U40" s="12">
        <v>0</v>
      </c>
      <c r="V40" s="15">
        <v>0</v>
      </c>
      <c r="W40" s="20"/>
      <c r="X40" s="12">
        <v>1</v>
      </c>
      <c r="Y40" s="15">
        <v>3000</v>
      </c>
      <c r="Z40" s="20"/>
      <c r="AA40" s="12">
        <v>0</v>
      </c>
      <c r="AB40" s="15">
        <v>0</v>
      </c>
      <c r="AC40" s="20"/>
      <c r="AD40" s="12">
        <v>1</v>
      </c>
      <c r="AE40" s="15">
        <v>1500</v>
      </c>
      <c r="AF40" s="20"/>
      <c r="AG40" s="12">
        <v>2</v>
      </c>
      <c r="AH40" s="15">
        <v>3000</v>
      </c>
      <c r="AI40" s="20"/>
      <c r="AJ40" s="12">
        <v>2</v>
      </c>
      <c r="AK40" s="15">
        <v>3000</v>
      </c>
      <c r="AL40" s="20"/>
      <c r="AM40" s="12">
        <v>2</v>
      </c>
      <c r="AN40" s="15">
        <v>3000</v>
      </c>
      <c r="AO40" s="20"/>
      <c r="AP40" s="12">
        <v>1</v>
      </c>
      <c r="AQ40" s="15">
        <v>1560</v>
      </c>
      <c r="AR40" s="20"/>
      <c r="AS40" s="12">
        <v>0</v>
      </c>
      <c r="AT40" s="15">
        <v>0</v>
      </c>
      <c r="AU40" s="20"/>
      <c r="AV40" s="12">
        <v>0</v>
      </c>
      <c r="AW40" s="15">
        <v>0</v>
      </c>
      <c r="AX40" s="20"/>
    </row>
    <row r="41" spans="1:50" ht="13.5">
      <c r="A41" s="22" t="s">
        <v>82</v>
      </c>
      <c r="B41" s="5" t="s">
        <v>13</v>
      </c>
      <c r="C41" s="38">
        <v>150</v>
      </c>
      <c r="D41" s="39">
        <v>529677</v>
      </c>
      <c r="E41" s="38"/>
      <c r="F41" s="36">
        <v>157</v>
      </c>
      <c r="G41" s="29">
        <v>557060</v>
      </c>
      <c r="H41" s="34"/>
      <c r="I41" s="5">
        <v>155</v>
      </c>
      <c r="J41" s="29">
        <v>468767</v>
      </c>
      <c r="K41" s="5"/>
      <c r="L41" s="12">
        <v>162</v>
      </c>
      <c r="M41" s="15">
        <v>445824</v>
      </c>
      <c r="N41" s="20"/>
      <c r="O41" s="12">
        <v>177</v>
      </c>
      <c r="P41" s="15">
        <v>478806</v>
      </c>
      <c r="Q41" s="20"/>
      <c r="R41" s="12">
        <v>210</v>
      </c>
      <c r="S41" s="15">
        <v>606879</v>
      </c>
      <c r="T41" s="20"/>
      <c r="U41" s="12">
        <v>209</v>
      </c>
      <c r="V41" s="15">
        <v>572924</v>
      </c>
      <c r="W41" s="20"/>
      <c r="X41" s="12">
        <v>189</v>
      </c>
      <c r="Y41" s="15">
        <v>521171</v>
      </c>
      <c r="Z41" s="20"/>
      <c r="AA41" s="12">
        <v>209</v>
      </c>
      <c r="AB41" s="15">
        <v>573044</v>
      </c>
      <c r="AC41" s="20"/>
      <c r="AD41" s="12">
        <v>223</v>
      </c>
      <c r="AE41" s="15">
        <v>613087</v>
      </c>
      <c r="AF41" s="20"/>
      <c r="AG41" s="12">
        <v>167</v>
      </c>
      <c r="AH41" s="15">
        <v>349376</v>
      </c>
      <c r="AI41" s="20"/>
      <c r="AJ41" s="12">
        <v>172</v>
      </c>
      <c r="AK41" s="15">
        <v>396559</v>
      </c>
      <c r="AL41" s="20"/>
      <c r="AM41" s="12">
        <v>186</v>
      </c>
      <c r="AN41" s="15">
        <v>546677</v>
      </c>
      <c r="AO41" s="20"/>
      <c r="AP41" s="12">
        <v>156</v>
      </c>
      <c r="AQ41" s="15">
        <v>425665</v>
      </c>
      <c r="AR41" s="20"/>
      <c r="AS41" s="12">
        <v>145</v>
      </c>
      <c r="AT41" s="15">
        <v>384783</v>
      </c>
      <c r="AU41" s="20"/>
      <c r="AV41" s="12">
        <v>129</v>
      </c>
      <c r="AW41" s="15">
        <v>331474</v>
      </c>
      <c r="AX41" s="20"/>
    </row>
    <row r="42" spans="1:50" ht="13.5">
      <c r="A42" s="22" t="s">
        <v>83</v>
      </c>
      <c r="B42" s="5" t="s">
        <v>32</v>
      </c>
      <c r="C42" s="38">
        <v>84</v>
      </c>
      <c r="D42" s="39">
        <v>287176</v>
      </c>
      <c r="E42" s="38"/>
      <c r="F42" s="36">
        <v>86</v>
      </c>
      <c r="G42" s="29">
        <v>268902</v>
      </c>
      <c r="H42" s="34"/>
      <c r="I42" s="5">
        <v>72</v>
      </c>
      <c r="J42" s="29">
        <v>256537</v>
      </c>
      <c r="K42" s="5"/>
      <c r="L42" s="12">
        <v>78</v>
      </c>
      <c r="M42" s="15">
        <v>271797</v>
      </c>
      <c r="N42" s="20"/>
      <c r="O42" s="12">
        <v>66</v>
      </c>
      <c r="P42" s="15">
        <v>187373</v>
      </c>
      <c r="Q42" s="20"/>
      <c r="R42" s="12">
        <v>69</v>
      </c>
      <c r="S42" s="15">
        <v>151757</v>
      </c>
      <c r="T42" s="20"/>
      <c r="U42" s="12">
        <v>71</v>
      </c>
      <c r="V42" s="15">
        <v>165780</v>
      </c>
      <c r="W42" s="20"/>
      <c r="X42" s="12">
        <v>104</v>
      </c>
      <c r="Y42" s="15">
        <v>221359</v>
      </c>
      <c r="Z42" s="20"/>
      <c r="AA42" s="12">
        <v>137</v>
      </c>
      <c r="AB42" s="15">
        <v>332983</v>
      </c>
      <c r="AC42" s="20"/>
      <c r="AD42" s="12">
        <v>162</v>
      </c>
      <c r="AE42" s="15">
        <v>397002</v>
      </c>
      <c r="AF42" s="20"/>
      <c r="AG42" s="12">
        <v>75</v>
      </c>
      <c r="AH42" s="15">
        <v>228070</v>
      </c>
      <c r="AI42" s="20"/>
      <c r="AJ42" s="12">
        <v>87</v>
      </c>
      <c r="AK42" s="15">
        <v>244929</v>
      </c>
      <c r="AL42" s="20"/>
      <c r="AM42" s="12">
        <v>138</v>
      </c>
      <c r="AN42" s="15">
        <v>351789</v>
      </c>
      <c r="AO42" s="20"/>
      <c r="AP42" s="12">
        <v>190</v>
      </c>
      <c r="AQ42" s="15">
        <v>370792</v>
      </c>
      <c r="AR42" s="20"/>
      <c r="AS42" s="12">
        <v>146</v>
      </c>
      <c r="AT42" s="15">
        <v>282143</v>
      </c>
      <c r="AU42" s="20"/>
      <c r="AV42" s="12">
        <v>26</v>
      </c>
      <c r="AW42" s="15">
        <v>28605</v>
      </c>
      <c r="AX42" s="20"/>
    </row>
    <row r="43" spans="1:50" s="4" customFormat="1" ht="13.5">
      <c r="A43" s="23"/>
      <c r="B43" s="7" t="s">
        <v>100</v>
      </c>
      <c r="C43" s="33" t="s">
        <v>0</v>
      </c>
      <c r="D43" s="33" t="s">
        <v>1</v>
      </c>
      <c r="E43" s="33" t="s">
        <v>34</v>
      </c>
      <c r="F43" s="11" t="s">
        <v>0</v>
      </c>
      <c r="G43" s="33" t="s">
        <v>1</v>
      </c>
      <c r="H43" s="17" t="s">
        <v>34</v>
      </c>
      <c r="I43" s="33" t="s">
        <v>0</v>
      </c>
      <c r="J43" s="33" t="s">
        <v>1</v>
      </c>
      <c r="K43" s="33" t="s">
        <v>34</v>
      </c>
      <c r="L43" s="11" t="s">
        <v>0</v>
      </c>
      <c r="M43" s="14" t="s">
        <v>1</v>
      </c>
      <c r="N43" s="17" t="s">
        <v>34</v>
      </c>
      <c r="O43" s="11" t="s">
        <v>0</v>
      </c>
      <c r="P43" s="14" t="s">
        <v>1</v>
      </c>
      <c r="Q43" s="17" t="s">
        <v>34</v>
      </c>
      <c r="R43" s="11" t="s">
        <v>0</v>
      </c>
      <c r="S43" s="14" t="s">
        <v>1</v>
      </c>
      <c r="T43" s="17" t="s">
        <v>34</v>
      </c>
      <c r="U43" s="11" t="s">
        <v>0</v>
      </c>
      <c r="V43" s="14" t="s">
        <v>1</v>
      </c>
      <c r="W43" s="17" t="s">
        <v>34</v>
      </c>
      <c r="X43" s="11" t="s">
        <v>0</v>
      </c>
      <c r="Y43" s="14" t="s">
        <v>1</v>
      </c>
      <c r="Z43" s="17" t="s">
        <v>34</v>
      </c>
      <c r="AA43" s="11" t="s">
        <v>0</v>
      </c>
      <c r="AB43" s="14" t="s">
        <v>1</v>
      </c>
      <c r="AC43" s="17" t="s">
        <v>34</v>
      </c>
      <c r="AD43" s="11" t="s">
        <v>0</v>
      </c>
      <c r="AE43" s="14" t="s">
        <v>1</v>
      </c>
      <c r="AF43" s="17" t="s">
        <v>34</v>
      </c>
      <c r="AG43" s="11" t="s">
        <v>0</v>
      </c>
      <c r="AH43" s="14" t="s">
        <v>1</v>
      </c>
      <c r="AI43" s="17" t="s">
        <v>34</v>
      </c>
      <c r="AJ43" s="11" t="s">
        <v>0</v>
      </c>
      <c r="AK43" s="14" t="s">
        <v>1</v>
      </c>
      <c r="AL43" s="17" t="s">
        <v>34</v>
      </c>
      <c r="AM43" s="11" t="s">
        <v>0</v>
      </c>
      <c r="AN43" s="14" t="s">
        <v>1</v>
      </c>
      <c r="AO43" s="17" t="s">
        <v>34</v>
      </c>
      <c r="AP43" s="11" t="s">
        <v>0</v>
      </c>
      <c r="AQ43" s="14" t="s">
        <v>1</v>
      </c>
      <c r="AR43" s="17" t="s">
        <v>34</v>
      </c>
      <c r="AS43" s="11" t="s">
        <v>0</v>
      </c>
      <c r="AT43" s="14" t="s">
        <v>1</v>
      </c>
      <c r="AU43" s="17" t="s">
        <v>34</v>
      </c>
      <c r="AV43" s="11" t="s">
        <v>0</v>
      </c>
      <c r="AW43" s="14" t="s">
        <v>1</v>
      </c>
      <c r="AX43" s="17" t="s">
        <v>34</v>
      </c>
    </row>
    <row r="44" spans="1:50" ht="13.5">
      <c r="A44" s="22" t="s">
        <v>49</v>
      </c>
      <c r="B44" s="8" t="s">
        <v>17</v>
      </c>
      <c r="C44" s="30">
        <v>2435</v>
      </c>
      <c r="D44" s="40">
        <v>7945956</v>
      </c>
      <c r="E44" s="54">
        <v>0.4783</v>
      </c>
      <c r="F44" s="44">
        <v>2185</v>
      </c>
      <c r="G44" s="42">
        <v>7520341</v>
      </c>
      <c r="H44" s="55">
        <v>0.4477</v>
      </c>
      <c r="I44" s="45">
        <v>2058</v>
      </c>
      <c r="J44" s="42">
        <v>7123943</v>
      </c>
      <c r="K44" s="54">
        <v>0.402</v>
      </c>
      <c r="L44" s="13">
        <v>2025</v>
      </c>
      <c r="M44" s="16">
        <v>6701048</v>
      </c>
      <c r="N44" s="19">
        <f>SUM(L44/L5)</f>
        <v>0.34520968291851345</v>
      </c>
      <c r="O44" s="13">
        <v>2062</v>
      </c>
      <c r="P44" s="16">
        <v>6238263</v>
      </c>
      <c r="Q44" s="19">
        <f>SUM(O44/O5)</f>
        <v>0.3457990944155626</v>
      </c>
      <c r="R44" s="13">
        <f>SUM(R45:R48)</f>
        <v>1940</v>
      </c>
      <c r="S44" s="16">
        <f>SUM(S45:S48)</f>
        <v>5948218</v>
      </c>
      <c r="T44" s="19">
        <f>SUM(R44/R5)</f>
        <v>0.32792427315753886</v>
      </c>
      <c r="U44" s="13">
        <f>SUM(U45:U48)</f>
        <v>1869</v>
      </c>
      <c r="V44" s="16">
        <f>SUM(V45:V48)</f>
        <v>5738645</v>
      </c>
      <c r="W44" s="19">
        <f>SUM(U44/U5)</f>
        <v>0.3038036410923277</v>
      </c>
      <c r="X44" s="13">
        <f>SUM(X45:X48)</f>
        <v>1891</v>
      </c>
      <c r="Y44" s="16">
        <f>SUM(Y45:Y48)</f>
        <v>5701521</v>
      </c>
      <c r="Z44" s="19">
        <f>SUM(X44/X5)</f>
        <v>0.30097087378640774</v>
      </c>
      <c r="AA44" s="13">
        <f>SUM(AA45:AA48)</f>
        <v>1624</v>
      </c>
      <c r="AB44" s="16">
        <f>SUM(AB45:AB48)</f>
        <v>5575977</v>
      </c>
      <c r="AC44" s="19">
        <f>SUM(AA44/AA5)</f>
        <v>0.27404657441781977</v>
      </c>
      <c r="AD44" s="13">
        <f>SUM(AD45:AD48)</f>
        <v>1670</v>
      </c>
      <c r="AE44" s="16">
        <f>SUM(AE45:AE48)</f>
        <v>5509361</v>
      </c>
      <c r="AF44" s="19">
        <f>SUM(AD44/AD5)</f>
        <v>0.3053016453382084</v>
      </c>
      <c r="AG44" s="13">
        <f>SUM(AG45:AG48)</f>
        <v>1930</v>
      </c>
      <c r="AH44" s="16">
        <f>SUM(AH45:AH48)</f>
        <v>5075045</v>
      </c>
      <c r="AI44" s="19">
        <f>SUM(AG44/AG5)</f>
        <v>0.36285015980447455</v>
      </c>
      <c r="AJ44" s="13">
        <f>SUM(AJ45:AJ48)</f>
        <v>1952</v>
      </c>
      <c r="AK44" s="16">
        <f>SUM(AK45:AK48)</f>
        <v>4456168</v>
      </c>
      <c r="AL44" s="19">
        <f>SUM(AJ44/AJ5)</f>
        <v>0.3686496694995279</v>
      </c>
      <c r="AM44" s="13">
        <f>SUM(AM45:AM48)</f>
        <v>1556</v>
      </c>
      <c r="AN44" s="16">
        <f>SUM(AN45:AN48)</f>
        <v>3808079</v>
      </c>
      <c r="AO44" s="19">
        <f>SUM(AM44/AM5)</f>
        <v>0.29520015177385694</v>
      </c>
      <c r="AP44" s="13">
        <f>SUM(AP45:AP48)</f>
        <v>1470</v>
      </c>
      <c r="AQ44" s="16">
        <f>SUM(AQ45:AQ48)</f>
        <v>3437108</v>
      </c>
      <c r="AR44" s="19">
        <f>SUM(AP44/5360)</f>
        <v>0.27425373134328357</v>
      </c>
      <c r="AS44" s="13">
        <f>SUM(AS45:AS48)</f>
        <v>1476</v>
      </c>
      <c r="AT44" s="16">
        <f>SUM(AT45:AT48)</f>
        <v>3394527</v>
      </c>
      <c r="AU44" s="19">
        <f>SUM(AS44/5360)</f>
        <v>0.2753731343283582</v>
      </c>
      <c r="AV44" s="13">
        <f>SUM(AV45:AV48)</f>
        <v>1371</v>
      </c>
      <c r="AW44" s="16">
        <f>SUM(AW45:AW48)</f>
        <v>3557949</v>
      </c>
      <c r="AX44" s="19">
        <f>SUM(AV44/AV5)</f>
        <v>0.26204128440366975</v>
      </c>
    </row>
    <row r="45" spans="1:50" ht="13.5">
      <c r="A45" s="22" t="s">
        <v>71</v>
      </c>
      <c r="B45" s="5" t="s">
        <v>14</v>
      </c>
      <c r="C45" s="38">
        <v>290</v>
      </c>
      <c r="D45" s="39">
        <v>349848</v>
      </c>
      <c r="E45" s="38"/>
      <c r="F45" s="46">
        <v>268</v>
      </c>
      <c r="G45" s="43">
        <v>348028</v>
      </c>
      <c r="H45" s="34"/>
      <c r="I45" s="47">
        <v>259</v>
      </c>
      <c r="J45" s="43">
        <v>343414</v>
      </c>
      <c r="K45" s="5"/>
      <c r="L45" s="12">
        <v>222</v>
      </c>
      <c r="M45" s="15">
        <v>283524</v>
      </c>
      <c r="N45" s="20"/>
      <c r="O45" s="12">
        <v>260</v>
      </c>
      <c r="P45" s="15">
        <v>297366</v>
      </c>
      <c r="Q45" s="20"/>
      <c r="R45" s="12">
        <v>253</v>
      </c>
      <c r="S45" s="15">
        <v>284054</v>
      </c>
      <c r="T45" s="20"/>
      <c r="U45" s="12">
        <v>223</v>
      </c>
      <c r="V45" s="15">
        <v>254041</v>
      </c>
      <c r="W45" s="20"/>
      <c r="X45" s="12">
        <v>272</v>
      </c>
      <c r="Y45" s="15">
        <v>280743</v>
      </c>
      <c r="Z45" s="20"/>
      <c r="AA45" s="12">
        <v>226</v>
      </c>
      <c r="AB45" s="15">
        <v>246175</v>
      </c>
      <c r="AC45" s="20"/>
      <c r="AD45" s="12">
        <v>236</v>
      </c>
      <c r="AE45" s="15">
        <v>263872</v>
      </c>
      <c r="AF45" s="20"/>
      <c r="AG45" s="12">
        <v>320</v>
      </c>
      <c r="AH45" s="15">
        <v>325511</v>
      </c>
      <c r="AI45" s="20"/>
      <c r="AJ45" s="12">
        <v>225</v>
      </c>
      <c r="AK45" s="15">
        <v>200847</v>
      </c>
      <c r="AL45" s="20"/>
      <c r="AM45" s="12">
        <v>149</v>
      </c>
      <c r="AN45" s="15">
        <v>156224</v>
      </c>
      <c r="AO45" s="20"/>
      <c r="AP45" s="12">
        <v>275</v>
      </c>
      <c r="AQ45" s="15">
        <v>286619</v>
      </c>
      <c r="AR45" s="20"/>
      <c r="AS45" s="12">
        <v>221</v>
      </c>
      <c r="AT45" s="15">
        <v>224919</v>
      </c>
      <c r="AU45" s="20"/>
      <c r="AV45" s="12">
        <v>256</v>
      </c>
      <c r="AW45" s="15">
        <v>519710</v>
      </c>
      <c r="AX45" s="20"/>
    </row>
    <row r="46" spans="1:50" ht="13.5">
      <c r="A46" s="22" t="s">
        <v>72</v>
      </c>
      <c r="B46" s="5" t="s">
        <v>15</v>
      </c>
      <c r="C46" s="38">
        <v>1807</v>
      </c>
      <c r="D46" s="39">
        <v>5385014</v>
      </c>
      <c r="E46" s="38"/>
      <c r="F46" s="46">
        <v>1658</v>
      </c>
      <c r="G46" s="43">
        <v>5198907</v>
      </c>
      <c r="H46" s="34"/>
      <c r="I46" s="47">
        <v>1559</v>
      </c>
      <c r="J46" s="43">
        <v>4903947</v>
      </c>
      <c r="K46" s="5"/>
      <c r="L46" s="12">
        <v>1551</v>
      </c>
      <c r="M46" s="15">
        <v>4547043</v>
      </c>
      <c r="N46" s="20"/>
      <c r="O46" s="12">
        <v>1547</v>
      </c>
      <c r="P46" s="15">
        <v>4293822</v>
      </c>
      <c r="Q46" s="20"/>
      <c r="R46" s="12">
        <v>1444</v>
      </c>
      <c r="S46" s="15">
        <v>4079630</v>
      </c>
      <c r="T46" s="20"/>
      <c r="U46" s="12">
        <v>1387</v>
      </c>
      <c r="V46" s="15">
        <v>3977043</v>
      </c>
      <c r="W46" s="20"/>
      <c r="X46" s="12">
        <v>1360</v>
      </c>
      <c r="Y46" s="15">
        <v>3991850</v>
      </c>
      <c r="Z46" s="20"/>
      <c r="AA46" s="12">
        <v>1138</v>
      </c>
      <c r="AB46" s="15">
        <v>4039175</v>
      </c>
      <c r="AC46" s="20"/>
      <c r="AD46" s="12">
        <v>1189</v>
      </c>
      <c r="AE46" s="15">
        <v>3988986</v>
      </c>
      <c r="AF46" s="20"/>
      <c r="AG46" s="12">
        <v>1348</v>
      </c>
      <c r="AH46" s="15">
        <v>3425076</v>
      </c>
      <c r="AI46" s="20"/>
      <c r="AJ46" s="12">
        <v>815</v>
      </c>
      <c r="AK46" s="15">
        <v>2047203</v>
      </c>
      <c r="AL46" s="20"/>
      <c r="AM46" s="12">
        <v>1191</v>
      </c>
      <c r="AN46" s="15">
        <v>2686783</v>
      </c>
      <c r="AO46" s="20"/>
      <c r="AP46" s="12">
        <v>1005</v>
      </c>
      <c r="AQ46" s="15">
        <v>2181328</v>
      </c>
      <c r="AR46" s="20"/>
      <c r="AS46" s="12">
        <v>1068</v>
      </c>
      <c r="AT46" s="15">
        <v>2259558</v>
      </c>
      <c r="AU46" s="20"/>
      <c r="AV46" s="12">
        <v>929</v>
      </c>
      <c r="AW46" s="15">
        <v>2291109</v>
      </c>
      <c r="AX46" s="20"/>
    </row>
    <row r="47" spans="1:50" ht="13.5">
      <c r="A47" s="22" t="s">
        <v>74</v>
      </c>
      <c r="B47" s="5" t="s">
        <v>16</v>
      </c>
      <c r="C47" s="38">
        <v>338</v>
      </c>
      <c r="D47" s="39">
        <v>2211094</v>
      </c>
      <c r="E47" s="38"/>
      <c r="F47" s="46">
        <v>259</v>
      </c>
      <c r="G47" s="43">
        <v>1973406</v>
      </c>
      <c r="H47" s="34"/>
      <c r="I47" s="47">
        <v>240</v>
      </c>
      <c r="J47" s="43">
        <v>1876582</v>
      </c>
      <c r="K47" s="5"/>
      <c r="L47" s="12">
        <v>252</v>
      </c>
      <c r="M47" s="15">
        <v>1870481</v>
      </c>
      <c r="N47" s="20"/>
      <c r="O47" s="12">
        <v>255</v>
      </c>
      <c r="P47" s="15">
        <v>1647075</v>
      </c>
      <c r="Q47" s="20"/>
      <c r="R47" s="12">
        <v>243</v>
      </c>
      <c r="S47" s="15">
        <v>1584534</v>
      </c>
      <c r="T47" s="20"/>
      <c r="U47" s="12">
        <v>259</v>
      </c>
      <c r="V47" s="15">
        <v>1507561</v>
      </c>
      <c r="W47" s="20"/>
      <c r="X47" s="12">
        <v>259</v>
      </c>
      <c r="Y47" s="15">
        <v>1428928</v>
      </c>
      <c r="Z47" s="20"/>
      <c r="AA47" s="12">
        <v>260</v>
      </c>
      <c r="AB47" s="15">
        <v>1290627</v>
      </c>
      <c r="AC47" s="20"/>
      <c r="AD47" s="12">
        <v>245</v>
      </c>
      <c r="AE47" s="15">
        <v>1256503</v>
      </c>
      <c r="AF47" s="20"/>
      <c r="AG47" s="12">
        <v>262</v>
      </c>
      <c r="AH47" s="15">
        <v>1324458</v>
      </c>
      <c r="AI47" s="20"/>
      <c r="AJ47" s="12">
        <v>233</v>
      </c>
      <c r="AK47" s="15">
        <v>1281168</v>
      </c>
      <c r="AL47" s="20"/>
      <c r="AM47" s="12">
        <v>216</v>
      </c>
      <c r="AN47" s="15">
        <v>965072</v>
      </c>
      <c r="AO47" s="20"/>
      <c r="AP47" s="12">
        <v>190</v>
      </c>
      <c r="AQ47" s="15">
        <v>969161</v>
      </c>
      <c r="AR47" s="20"/>
      <c r="AS47" s="12">
        <v>187</v>
      </c>
      <c r="AT47" s="15">
        <v>910050</v>
      </c>
      <c r="AU47" s="20"/>
      <c r="AV47" s="12">
        <v>186</v>
      </c>
      <c r="AW47" s="15">
        <v>747130</v>
      </c>
      <c r="AX47" s="20"/>
    </row>
    <row r="48" spans="1:50" ht="13.5">
      <c r="A48" s="22" t="s">
        <v>73</v>
      </c>
      <c r="B48" s="5" t="s">
        <v>2</v>
      </c>
      <c r="C48" s="38">
        <v>0</v>
      </c>
      <c r="D48" s="39">
        <v>0</v>
      </c>
      <c r="E48" s="38"/>
      <c r="F48" s="46">
        <v>0</v>
      </c>
      <c r="G48" s="43">
        <v>0</v>
      </c>
      <c r="H48" s="34"/>
      <c r="I48" s="47">
        <v>0</v>
      </c>
      <c r="J48" s="43">
        <v>0</v>
      </c>
      <c r="K48" s="5"/>
      <c r="L48" s="12">
        <v>0</v>
      </c>
      <c r="M48" s="15">
        <v>0</v>
      </c>
      <c r="N48" s="20"/>
      <c r="O48" s="12">
        <v>0</v>
      </c>
      <c r="P48" s="15">
        <v>0</v>
      </c>
      <c r="Q48" s="20"/>
      <c r="R48" s="12">
        <v>0</v>
      </c>
      <c r="S48" s="15">
        <v>0</v>
      </c>
      <c r="T48" s="20"/>
      <c r="U48" s="12">
        <v>0</v>
      </c>
      <c r="V48" s="15">
        <v>0</v>
      </c>
      <c r="W48" s="20"/>
      <c r="X48" s="12">
        <v>0</v>
      </c>
      <c r="Y48" s="15">
        <v>0</v>
      </c>
      <c r="Z48" s="20"/>
      <c r="AA48" s="12">
        <v>0</v>
      </c>
      <c r="AB48" s="15">
        <v>0</v>
      </c>
      <c r="AC48" s="20"/>
      <c r="AD48" s="12">
        <v>0</v>
      </c>
      <c r="AE48" s="15">
        <v>0</v>
      </c>
      <c r="AF48" s="20"/>
      <c r="AG48" s="12">
        <v>0</v>
      </c>
      <c r="AH48" s="15">
        <v>0</v>
      </c>
      <c r="AI48" s="20"/>
      <c r="AJ48" s="12">
        <v>679</v>
      </c>
      <c r="AK48" s="15">
        <v>926950</v>
      </c>
      <c r="AL48" s="20"/>
      <c r="AM48" s="12">
        <v>0</v>
      </c>
      <c r="AN48" s="15">
        <v>0</v>
      </c>
      <c r="AO48" s="20"/>
      <c r="AP48" s="12">
        <v>0</v>
      </c>
      <c r="AQ48" s="15">
        <v>0</v>
      </c>
      <c r="AR48" s="20"/>
      <c r="AS48" s="12">
        <v>0</v>
      </c>
      <c r="AT48" s="15">
        <v>0</v>
      </c>
      <c r="AU48" s="20"/>
      <c r="AV48" s="12">
        <v>0</v>
      </c>
      <c r="AW48" s="15">
        <v>0</v>
      </c>
      <c r="AX48" s="20"/>
    </row>
    <row r="49" spans="1:50" s="4" customFormat="1" ht="13.5">
      <c r="A49" s="23"/>
      <c r="B49" s="7" t="s">
        <v>20</v>
      </c>
      <c r="C49" s="33" t="s">
        <v>0</v>
      </c>
      <c r="D49" s="33" t="s">
        <v>1</v>
      </c>
      <c r="E49" s="33" t="s">
        <v>34</v>
      </c>
      <c r="F49" s="11" t="s">
        <v>0</v>
      </c>
      <c r="G49" s="33" t="s">
        <v>1</v>
      </c>
      <c r="H49" s="17" t="s">
        <v>34</v>
      </c>
      <c r="I49" s="33" t="s">
        <v>0</v>
      </c>
      <c r="J49" s="33" t="s">
        <v>1</v>
      </c>
      <c r="K49" s="33" t="s">
        <v>34</v>
      </c>
      <c r="L49" s="11" t="s">
        <v>0</v>
      </c>
      <c r="M49" s="14" t="s">
        <v>1</v>
      </c>
      <c r="N49" s="17" t="s">
        <v>34</v>
      </c>
      <c r="O49" s="11" t="s">
        <v>0</v>
      </c>
      <c r="P49" s="14" t="s">
        <v>1</v>
      </c>
      <c r="Q49" s="17" t="s">
        <v>34</v>
      </c>
      <c r="R49" s="11" t="s">
        <v>0</v>
      </c>
      <c r="S49" s="14" t="s">
        <v>1</v>
      </c>
      <c r="T49" s="17" t="s">
        <v>34</v>
      </c>
      <c r="U49" s="11" t="s">
        <v>0</v>
      </c>
      <c r="V49" s="14" t="s">
        <v>1</v>
      </c>
      <c r="W49" s="17" t="s">
        <v>34</v>
      </c>
      <c r="X49" s="11" t="s">
        <v>0</v>
      </c>
      <c r="Y49" s="14" t="s">
        <v>1</v>
      </c>
      <c r="Z49" s="17" t="s">
        <v>34</v>
      </c>
      <c r="AA49" s="11" t="s">
        <v>0</v>
      </c>
      <c r="AB49" s="14" t="s">
        <v>1</v>
      </c>
      <c r="AC49" s="17" t="s">
        <v>34</v>
      </c>
      <c r="AD49" s="11" t="s">
        <v>0</v>
      </c>
      <c r="AE49" s="14" t="s">
        <v>1</v>
      </c>
      <c r="AF49" s="17" t="s">
        <v>34</v>
      </c>
      <c r="AG49" s="11" t="s">
        <v>0</v>
      </c>
      <c r="AH49" s="14" t="s">
        <v>1</v>
      </c>
      <c r="AI49" s="17" t="s">
        <v>34</v>
      </c>
      <c r="AJ49" s="11" t="s">
        <v>0</v>
      </c>
      <c r="AK49" s="14" t="s">
        <v>1</v>
      </c>
      <c r="AL49" s="17" t="s">
        <v>34</v>
      </c>
      <c r="AM49" s="11" t="s">
        <v>0</v>
      </c>
      <c r="AN49" s="14" t="s">
        <v>1</v>
      </c>
      <c r="AO49" s="17" t="s">
        <v>34</v>
      </c>
      <c r="AP49" s="11" t="s">
        <v>0</v>
      </c>
      <c r="AQ49" s="14" t="s">
        <v>1</v>
      </c>
      <c r="AR49" s="17" t="s">
        <v>34</v>
      </c>
      <c r="AS49" s="11" t="s">
        <v>0</v>
      </c>
      <c r="AT49" s="14" t="s">
        <v>1</v>
      </c>
      <c r="AU49" s="17" t="s">
        <v>34</v>
      </c>
      <c r="AV49" s="11" t="s">
        <v>0</v>
      </c>
      <c r="AW49" s="14" t="s">
        <v>1</v>
      </c>
      <c r="AX49" s="17" t="s">
        <v>34</v>
      </c>
    </row>
    <row r="50" spans="1:50" ht="13.5">
      <c r="A50" s="22" t="s">
        <v>49</v>
      </c>
      <c r="B50" s="8" t="s">
        <v>21</v>
      </c>
      <c r="C50" s="30">
        <v>96</v>
      </c>
      <c r="D50" s="40">
        <v>144752</v>
      </c>
      <c r="E50" s="54">
        <v>0.0189</v>
      </c>
      <c r="F50" s="44">
        <v>112</v>
      </c>
      <c r="G50" s="42">
        <v>129638</v>
      </c>
      <c r="H50" s="55">
        <v>0.0229</v>
      </c>
      <c r="I50" s="45">
        <v>50</v>
      </c>
      <c r="J50" s="42">
        <v>79307</v>
      </c>
      <c r="K50" s="54">
        <v>0.0098</v>
      </c>
      <c r="L50" s="13">
        <v>70</v>
      </c>
      <c r="M50" s="16">
        <v>182464</v>
      </c>
      <c r="N50" s="19">
        <f>SUM(L50/L5)</f>
        <v>0.011933174224343675</v>
      </c>
      <c r="O50" s="13">
        <f>SUM(O51:O54)</f>
        <v>58</v>
      </c>
      <c r="P50" s="16">
        <v>112778</v>
      </c>
      <c r="Q50" s="19">
        <f>SUM(O50/O5)</f>
        <v>0.009726647660573537</v>
      </c>
      <c r="R50" s="13">
        <f>SUM(R51:R54)</f>
        <v>58</v>
      </c>
      <c r="S50" s="16">
        <f>SUM(S51:S54)</f>
        <v>121982</v>
      </c>
      <c r="T50" s="19">
        <f>SUM(R50/R5)</f>
        <v>0.00980392156862745</v>
      </c>
      <c r="U50" s="13">
        <f>SUM(U51:U54)</f>
        <v>42</v>
      </c>
      <c r="V50" s="16">
        <f>SUM(V51:V54)</f>
        <v>90859</v>
      </c>
      <c r="W50" s="19">
        <f>SUM(U50/U5)</f>
        <v>0.0068270481144343306</v>
      </c>
      <c r="X50" s="13">
        <f>SUM(X51:X54)</f>
        <v>33</v>
      </c>
      <c r="Y50" s="16">
        <f>SUM(Y51:Y54)</f>
        <v>49425</v>
      </c>
      <c r="Z50" s="19">
        <f>SUM(X50/X5)</f>
        <v>0.005252268024828904</v>
      </c>
      <c r="AA50" s="13">
        <f>SUM(AA51:AA54)</f>
        <v>23</v>
      </c>
      <c r="AB50" s="16">
        <f>SUM(AB51:AB54)</f>
        <v>54467</v>
      </c>
      <c r="AC50" s="19">
        <f>SUM(AA50/AA5)</f>
        <v>0.0038812014849814377</v>
      </c>
      <c r="AD50" s="13">
        <f>SUM(AD51:AD54)</f>
        <v>34</v>
      </c>
      <c r="AE50" s="16">
        <f>SUM(AE51:AE54)</f>
        <v>87827</v>
      </c>
      <c r="AF50" s="19">
        <f>SUM(AD50/AD5)</f>
        <v>0.006215722120658135</v>
      </c>
      <c r="AG50" s="13">
        <f>SUM(AG51:AG54)</f>
        <v>14</v>
      </c>
      <c r="AH50" s="16">
        <f>SUM(AH51:AH54)</f>
        <v>30038</v>
      </c>
      <c r="AI50" s="19">
        <f>SUM(AG50/AG5)</f>
        <v>0.0026320736980635457</v>
      </c>
      <c r="AJ50" s="13">
        <f>SUM(AJ51:AJ54)</f>
        <v>0</v>
      </c>
      <c r="AK50" s="16">
        <f>SUM(AK51:AK54)</f>
        <v>0</v>
      </c>
      <c r="AL50" s="19">
        <f>SUM(AJ50/AJ5)</f>
        <v>0</v>
      </c>
      <c r="AM50" s="13">
        <f>SUM(AM51:AM54)</f>
        <v>0</v>
      </c>
      <c r="AN50" s="16">
        <f>SUM(AN51:AN54)</f>
        <v>0</v>
      </c>
      <c r="AO50" s="19">
        <f>SUM(AM50/AM5)</f>
        <v>0</v>
      </c>
      <c r="AP50" s="13">
        <f>SUM(AP51:AP54)</f>
        <v>0</v>
      </c>
      <c r="AQ50" s="16">
        <f>SUM(AQ51:AQ54)</f>
        <v>0</v>
      </c>
      <c r="AR50" s="19">
        <f>SUM(AP50/5360)</f>
        <v>0</v>
      </c>
      <c r="AS50" s="13">
        <f>SUM(AS51:AS54)</f>
        <v>0</v>
      </c>
      <c r="AT50" s="16">
        <f>SUM(AT51:AT54)</f>
        <v>0</v>
      </c>
      <c r="AU50" s="19">
        <f>SUM(AS50/5360)</f>
        <v>0</v>
      </c>
      <c r="AV50" s="13">
        <f>SUM(AV51:AV54)</f>
        <v>0</v>
      </c>
      <c r="AW50" s="16">
        <f>SUM(AW51:AW54)</f>
        <v>0</v>
      </c>
      <c r="AX50" s="19">
        <f>SUM(AV50/AV5)</f>
        <v>0</v>
      </c>
    </row>
    <row r="51" spans="1:50" ht="13.5">
      <c r="A51" s="22" t="s">
        <v>71</v>
      </c>
      <c r="B51" s="5" t="s">
        <v>14</v>
      </c>
      <c r="C51" s="38">
        <v>3</v>
      </c>
      <c r="D51" s="39">
        <v>1460</v>
      </c>
      <c r="E51" s="38"/>
      <c r="F51" s="46">
        <v>6</v>
      </c>
      <c r="G51" s="43">
        <v>4800</v>
      </c>
      <c r="H51" s="34"/>
      <c r="I51" s="47">
        <v>4</v>
      </c>
      <c r="J51" s="43">
        <v>3845</v>
      </c>
      <c r="K51" s="5"/>
      <c r="L51" s="12">
        <v>2</v>
      </c>
      <c r="M51" s="15">
        <v>1400</v>
      </c>
      <c r="N51" s="20"/>
      <c r="O51" s="12">
        <v>2</v>
      </c>
      <c r="P51" s="15">
        <v>1309</v>
      </c>
      <c r="Q51" s="20"/>
      <c r="R51" s="12">
        <v>2</v>
      </c>
      <c r="S51" s="15">
        <v>1350</v>
      </c>
      <c r="T51" s="20"/>
      <c r="U51" s="12">
        <v>2</v>
      </c>
      <c r="V51" s="15">
        <v>2126</v>
      </c>
      <c r="W51" s="20"/>
      <c r="X51" s="12">
        <v>0</v>
      </c>
      <c r="Y51" s="15">
        <v>0</v>
      </c>
      <c r="Z51" s="20"/>
      <c r="AA51" s="12">
        <v>0</v>
      </c>
      <c r="AB51" s="15">
        <v>0</v>
      </c>
      <c r="AC51" s="20"/>
      <c r="AD51" s="12">
        <v>0</v>
      </c>
      <c r="AE51" s="15">
        <v>0</v>
      </c>
      <c r="AF51" s="20"/>
      <c r="AG51" s="12">
        <v>0</v>
      </c>
      <c r="AH51" s="15">
        <v>0</v>
      </c>
      <c r="AI51" s="20"/>
      <c r="AJ51" s="12">
        <v>0</v>
      </c>
      <c r="AK51" s="15">
        <v>0</v>
      </c>
      <c r="AL51" s="20"/>
      <c r="AM51" s="12">
        <v>0</v>
      </c>
      <c r="AN51" s="15">
        <v>0</v>
      </c>
      <c r="AO51" s="20"/>
      <c r="AP51" s="12">
        <v>0</v>
      </c>
      <c r="AQ51" s="15">
        <v>0</v>
      </c>
      <c r="AR51" s="20"/>
      <c r="AS51" s="12">
        <v>0</v>
      </c>
      <c r="AT51" s="15">
        <v>0</v>
      </c>
      <c r="AU51" s="20"/>
      <c r="AV51" s="12">
        <v>0</v>
      </c>
      <c r="AW51" s="15">
        <v>0</v>
      </c>
      <c r="AX51" s="20"/>
    </row>
    <row r="52" spans="1:50" ht="13.5">
      <c r="A52" s="22" t="s">
        <v>72</v>
      </c>
      <c r="B52" s="5" t="s">
        <v>15</v>
      </c>
      <c r="C52" s="38">
        <v>89</v>
      </c>
      <c r="D52" s="39">
        <v>125237</v>
      </c>
      <c r="E52" s="38"/>
      <c r="F52" s="46">
        <v>106</v>
      </c>
      <c r="G52" s="43">
        <v>124838</v>
      </c>
      <c r="H52" s="34"/>
      <c r="I52" s="47">
        <v>44</v>
      </c>
      <c r="J52" s="43">
        <v>58837</v>
      </c>
      <c r="K52" s="5"/>
      <c r="L52" s="12">
        <v>55</v>
      </c>
      <c r="M52" s="15">
        <v>95057</v>
      </c>
      <c r="N52" s="20"/>
      <c r="O52" s="12">
        <v>54</v>
      </c>
      <c r="P52" s="15">
        <v>97545</v>
      </c>
      <c r="Q52" s="20"/>
      <c r="R52" s="12">
        <v>54</v>
      </c>
      <c r="S52" s="15">
        <v>100729</v>
      </c>
      <c r="T52" s="20"/>
      <c r="U52" s="12">
        <v>39</v>
      </c>
      <c r="V52" s="15">
        <v>83733</v>
      </c>
      <c r="W52" s="20"/>
      <c r="X52" s="12">
        <v>33</v>
      </c>
      <c r="Y52" s="15">
        <v>49425</v>
      </c>
      <c r="Z52" s="20"/>
      <c r="AA52" s="12">
        <v>23</v>
      </c>
      <c r="AB52" s="15">
        <v>54467</v>
      </c>
      <c r="AC52" s="20"/>
      <c r="AD52" s="12">
        <v>34</v>
      </c>
      <c r="AE52" s="15">
        <v>87827</v>
      </c>
      <c r="AF52" s="20"/>
      <c r="AG52" s="12">
        <v>11</v>
      </c>
      <c r="AH52" s="15">
        <v>17500</v>
      </c>
      <c r="AI52" s="20"/>
      <c r="AJ52" s="12">
        <v>0</v>
      </c>
      <c r="AK52" s="15">
        <v>0</v>
      </c>
      <c r="AL52" s="20"/>
      <c r="AM52" s="12">
        <v>0</v>
      </c>
      <c r="AN52" s="15">
        <v>0</v>
      </c>
      <c r="AO52" s="20"/>
      <c r="AP52" s="12">
        <v>0</v>
      </c>
      <c r="AQ52" s="15">
        <v>0</v>
      </c>
      <c r="AR52" s="20"/>
      <c r="AS52" s="12">
        <v>0</v>
      </c>
      <c r="AT52" s="15">
        <v>0</v>
      </c>
      <c r="AU52" s="20"/>
      <c r="AV52" s="12">
        <v>0</v>
      </c>
      <c r="AW52" s="15">
        <v>0</v>
      </c>
      <c r="AX52" s="20"/>
    </row>
    <row r="53" spans="1:50" ht="13.5">
      <c r="A53" s="22"/>
      <c r="B53" s="5" t="s">
        <v>16</v>
      </c>
      <c r="C53" s="38">
        <v>4</v>
      </c>
      <c r="D53" s="39">
        <v>18055</v>
      </c>
      <c r="E53" s="38"/>
      <c r="F53" s="46">
        <v>0</v>
      </c>
      <c r="G53" s="43">
        <v>0</v>
      </c>
      <c r="H53" s="34"/>
      <c r="I53" s="47">
        <v>2</v>
      </c>
      <c r="J53" s="43">
        <v>16625</v>
      </c>
      <c r="K53" s="5"/>
      <c r="L53" s="12">
        <v>13</v>
      </c>
      <c r="M53" s="15">
        <v>86007</v>
      </c>
      <c r="N53" s="20"/>
      <c r="O53" s="12">
        <v>2</v>
      </c>
      <c r="P53" s="15">
        <v>13924</v>
      </c>
      <c r="Q53" s="20"/>
      <c r="R53" s="12">
        <v>2</v>
      </c>
      <c r="S53" s="15">
        <v>19903</v>
      </c>
      <c r="T53" s="20"/>
      <c r="U53" s="12">
        <v>1</v>
      </c>
      <c r="V53" s="15">
        <v>5000</v>
      </c>
      <c r="W53" s="20"/>
      <c r="X53" s="12"/>
      <c r="Y53" s="15"/>
      <c r="Z53" s="20"/>
      <c r="AA53" s="12"/>
      <c r="AB53" s="15"/>
      <c r="AC53" s="20"/>
      <c r="AD53" s="12"/>
      <c r="AE53" s="15"/>
      <c r="AF53" s="20"/>
      <c r="AG53" s="12"/>
      <c r="AH53" s="15"/>
      <c r="AI53" s="20"/>
      <c r="AJ53" s="12"/>
      <c r="AK53" s="15"/>
      <c r="AL53" s="20"/>
      <c r="AM53" s="12"/>
      <c r="AN53" s="15"/>
      <c r="AO53" s="20"/>
      <c r="AP53" s="12"/>
      <c r="AQ53" s="15"/>
      <c r="AR53" s="20"/>
      <c r="AS53" s="12"/>
      <c r="AT53" s="15"/>
      <c r="AU53" s="20"/>
      <c r="AV53" s="12"/>
      <c r="AW53" s="15"/>
      <c r="AX53" s="20"/>
    </row>
    <row r="54" spans="1:50" ht="13.5">
      <c r="A54" s="22" t="s">
        <v>73</v>
      </c>
      <c r="B54" s="5" t="s">
        <v>2</v>
      </c>
      <c r="C54" s="38">
        <v>0</v>
      </c>
      <c r="D54" s="39">
        <v>0</v>
      </c>
      <c r="E54" s="38"/>
      <c r="F54" s="46">
        <v>0</v>
      </c>
      <c r="G54" s="43">
        <v>0</v>
      </c>
      <c r="H54" s="34"/>
      <c r="I54" s="47">
        <v>0</v>
      </c>
      <c r="J54" s="43">
        <v>0</v>
      </c>
      <c r="K54" s="5"/>
      <c r="L54" s="12">
        <v>0</v>
      </c>
      <c r="M54" s="15">
        <v>0</v>
      </c>
      <c r="N54" s="20"/>
      <c r="O54" s="12">
        <v>0</v>
      </c>
      <c r="P54" s="15">
        <v>0</v>
      </c>
      <c r="Q54" s="20"/>
      <c r="R54" s="12">
        <v>0</v>
      </c>
      <c r="S54" s="15">
        <v>0</v>
      </c>
      <c r="T54" s="20"/>
      <c r="U54" s="12">
        <v>0</v>
      </c>
      <c r="V54" s="15">
        <v>0</v>
      </c>
      <c r="W54" s="20"/>
      <c r="X54" s="12">
        <v>0</v>
      </c>
      <c r="Y54" s="15">
        <v>0</v>
      </c>
      <c r="Z54" s="20"/>
      <c r="AA54" s="12">
        <v>0</v>
      </c>
      <c r="AB54" s="15">
        <v>0</v>
      </c>
      <c r="AC54" s="20"/>
      <c r="AD54" s="12">
        <v>0</v>
      </c>
      <c r="AE54" s="15">
        <v>0</v>
      </c>
      <c r="AF54" s="20"/>
      <c r="AG54" s="12">
        <v>3</v>
      </c>
      <c r="AH54" s="15">
        <v>12538</v>
      </c>
      <c r="AI54" s="20"/>
      <c r="AJ54" s="12">
        <v>0</v>
      </c>
      <c r="AK54" s="15">
        <v>0</v>
      </c>
      <c r="AL54" s="20"/>
      <c r="AM54" s="12">
        <v>0</v>
      </c>
      <c r="AN54" s="15">
        <v>0</v>
      </c>
      <c r="AO54" s="20"/>
      <c r="AP54" s="12">
        <v>0</v>
      </c>
      <c r="AQ54" s="15">
        <v>0</v>
      </c>
      <c r="AR54" s="20"/>
      <c r="AS54" s="12">
        <v>0</v>
      </c>
      <c r="AT54" s="15">
        <v>0</v>
      </c>
      <c r="AU54" s="20"/>
      <c r="AV54" s="12">
        <v>0</v>
      </c>
      <c r="AW54" s="15">
        <v>0</v>
      </c>
      <c r="AX54" s="20"/>
    </row>
    <row r="55" spans="1:50" s="4" customFormat="1" ht="13.5">
      <c r="A55" s="23"/>
      <c r="B55" s="7" t="s">
        <v>23</v>
      </c>
      <c r="C55" s="33" t="s">
        <v>0</v>
      </c>
      <c r="D55" s="33" t="s">
        <v>1</v>
      </c>
      <c r="E55" s="33" t="s">
        <v>34</v>
      </c>
      <c r="F55" s="11" t="s">
        <v>0</v>
      </c>
      <c r="G55" s="33" t="s">
        <v>1</v>
      </c>
      <c r="H55" s="17" t="s">
        <v>34</v>
      </c>
      <c r="I55" s="33" t="s">
        <v>0</v>
      </c>
      <c r="J55" s="33" t="s">
        <v>1</v>
      </c>
      <c r="K55" s="33" t="s">
        <v>34</v>
      </c>
      <c r="L55" s="11" t="s">
        <v>0</v>
      </c>
      <c r="M55" s="14" t="s">
        <v>1</v>
      </c>
      <c r="N55" s="17" t="s">
        <v>34</v>
      </c>
      <c r="O55" s="11" t="s">
        <v>0</v>
      </c>
      <c r="P55" s="14" t="s">
        <v>1</v>
      </c>
      <c r="Q55" s="17" t="s">
        <v>34</v>
      </c>
      <c r="R55" s="11" t="s">
        <v>0</v>
      </c>
      <c r="S55" s="14" t="s">
        <v>1</v>
      </c>
      <c r="T55" s="17" t="s">
        <v>34</v>
      </c>
      <c r="U55" s="11" t="s">
        <v>0</v>
      </c>
      <c r="V55" s="14" t="s">
        <v>1</v>
      </c>
      <c r="W55" s="17" t="s">
        <v>34</v>
      </c>
      <c r="X55" s="11" t="s">
        <v>0</v>
      </c>
      <c r="Y55" s="14" t="s">
        <v>1</v>
      </c>
      <c r="Z55" s="17" t="s">
        <v>34</v>
      </c>
      <c r="AA55" s="11" t="s">
        <v>0</v>
      </c>
      <c r="AB55" s="14" t="s">
        <v>1</v>
      </c>
      <c r="AC55" s="17" t="s">
        <v>34</v>
      </c>
      <c r="AD55" s="11" t="s">
        <v>0</v>
      </c>
      <c r="AE55" s="14" t="s">
        <v>1</v>
      </c>
      <c r="AF55" s="17" t="s">
        <v>34</v>
      </c>
      <c r="AG55" s="11" t="s">
        <v>0</v>
      </c>
      <c r="AH55" s="14" t="s">
        <v>1</v>
      </c>
      <c r="AI55" s="17" t="s">
        <v>34</v>
      </c>
      <c r="AJ55" s="11" t="s">
        <v>0</v>
      </c>
      <c r="AK55" s="14" t="s">
        <v>1</v>
      </c>
      <c r="AL55" s="17" t="s">
        <v>34</v>
      </c>
      <c r="AM55" s="11" t="s">
        <v>0</v>
      </c>
      <c r="AN55" s="14" t="s">
        <v>1</v>
      </c>
      <c r="AO55" s="17" t="s">
        <v>34</v>
      </c>
      <c r="AP55" s="11" t="s">
        <v>0</v>
      </c>
      <c r="AQ55" s="14" t="s">
        <v>1</v>
      </c>
      <c r="AR55" s="17" t="s">
        <v>34</v>
      </c>
      <c r="AS55" s="11" t="s">
        <v>0</v>
      </c>
      <c r="AT55" s="14" t="s">
        <v>1</v>
      </c>
      <c r="AU55" s="17" t="s">
        <v>34</v>
      </c>
      <c r="AV55" s="11" t="s">
        <v>0</v>
      </c>
      <c r="AW55" s="14" t="s">
        <v>1</v>
      </c>
      <c r="AX55" s="17" t="s">
        <v>34</v>
      </c>
    </row>
    <row r="56" spans="1:50" ht="13.5">
      <c r="A56" s="22" t="s">
        <v>70</v>
      </c>
      <c r="B56" s="8" t="s">
        <v>22</v>
      </c>
      <c r="C56" s="30">
        <v>568</v>
      </c>
      <c r="D56" s="40">
        <v>1515062</v>
      </c>
      <c r="E56" s="54">
        <v>0.1116</v>
      </c>
      <c r="F56" s="37">
        <v>529</v>
      </c>
      <c r="G56" s="31">
        <v>1390256</v>
      </c>
      <c r="H56" s="55">
        <v>0.1084</v>
      </c>
      <c r="I56" s="30">
        <v>555</v>
      </c>
      <c r="J56" s="31">
        <v>1541176</v>
      </c>
      <c r="K56" s="54">
        <v>0.1084</v>
      </c>
      <c r="L56" s="13">
        <v>599</v>
      </c>
      <c r="M56" s="16">
        <v>1997596</v>
      </c>
      <c r="N56" s="19">
        <f>SUM(L56/L5)</f>
        <v>0.10211387657688374</v>
      </c>
      <c r="O56" s="13">
        <v>524</v>
      </c>
      <c r="P56" s="16">
        <v>1472285</v>
      </c>
      <c r="Q56" s="19">
        <f>SUM(O56/O5)</f>
        <v>0.08787523058862988</v>
      </c>
      <c r="R56" s="13">
        <v>511</v>
      </c>
      <c r="S56" s="16">
        <v>1114137</v>
      </c>
      <c r="T56" s="19">
        <f>SUM(R56/R5)</f>
        <v>0.08637592968221772</v>
      </c>
      <c r="U56" s="13">
        <v>489</v>
      </c>
      <c r="V56" s="16">
        <v>1006275</v>
      </c>
      <c r="W56" s="19">
        <f>SUM(U56/U5)</f>
        <v>0.07948634590377113</v>
      </c>
      <c r="X56" s="13">
        <v>601</v>
      </c>
      <c r="Y56" s="16">
        <v>1132932</v>
      </c>
      <c r="Z56" s="19">
        <f>SUM(X56/X5)</f>
        <v>0.09565494190673245</v>
      </c>
      <c r="AA56" s="13">
        <v>534</v>
      </c>
      <c r="AB56" s="16">
        <v>1075167.92</v>
      </c>
      <c r="AC56" s="19">
        <f>SUM(AA56/AA5)</f>
        <v>0.0901113736078299</v>
      </c>
      <c r="AD56" s="13">
        <v>596</v>
      </c>
      <c r="AE56" s="16">
        <v>1151186</v>
      </c>
      <c r="AF56" s="19">
        <f>SUM(AD56/AD5)</f>
        <v>0.10895795246800731</v>
      </c>
      <c r="AG56" s="13">
        <v>539</v>
      </c>
      <c r="AH56" s="16">
        <v>1043652</v>
      </c>
      <c r="AI56" s="19">
        <f>SUM(AG56/AG5)</f>
        <v>0.10133483737544652</v>
      </c>
      <c r="AJ56" s="13">
        <v>542</v>
      </c>
      <c r="AK56" s="16">
        <v>923259</v>
      </c>
      <c r="AL56" s="19">
        <f>SUM(AJ56/AJ5)</f>
        <v>0.10236071765816808</v>
      </c>
      <c r="AM56" s="13">
        <v>642</v>
      </c>
      <c r="AN56" s="16">
        <v>878637</v>
      </c>
      <c r="AO56" s="19">
        <f>SUM(AM56/AM5)</f>
        <v>0.1217985202048947</v>
      </c>
      <c r="AP56" s="13">
        <v>460</v>
      </c>
      <c r="AQ56" s="16">
        <v>714601</v>
      </c>
      <c r="AR56" s="19">
        <f>SUM(AP56/AP5)</f>
        <v>0.0901077375122429</v>
      </c>
      <c r="AS56" s="13">
        <v>511</v>
      </c>
      <c r="AT56" s="16">
        <v>716172</v>
      </c>
      <c r="AU56" s="19">
        <f>SUM(AS56/AS5)</f>
        <v>0.10298266827891979</v>
      </c>
      <c r="AV56" s="13">
        <v>602</v>
      </c>
      <c r="AW56" s="16">
        <v>1106014</v>
      </c>
      <c r="AX56" s="19">
        <f>SUM(AV56/AV5)</f>
        <v>0.1150611620795107</v>
      </c>
    </row>
    <row r="57" spans="1:50" s="4" customFormat="1" ht="13.5">
      <c r="A57" s="23"/>
      <c r="B57" s="7" t="s">
        <v>39</v>
      </c>
      <c r="C57" s="33" t="s">
        <v>0</v>
      </c>
      <c r="D57" s="33" t="s">
        <v>1</v>
      </c>
      <c r="E57" s="33" t="s">
        <v>34</v>
      </c>
      <c r="F57" s="11" t="s">
        <v>0</v>
      </c>
      <c r="G57" s="33" t="s">
        <v>1</v>
      </c>
      <c r="H57" s="17" t="s">
        <v>34</v>
      </c>
      <c r="I57" s="33" t="s">
        <v>0</v>
      </c>
      <c r="J57" s="33" t="s">
        <v>1</v>
      </c>
      <c r="K57" s="33" t="s">
        <v>34</v>
      </c>
      <c r="L57" s="11" t="s">
        <v>0</v>
      </c>
      <c r="M57" s="14" t="s">
        <v>1</v>
      </c>
      <c r="N57" s="17" t="s">
        <v>34</v>
      </c>
      <c r="O57" s="11" t="s">
        <v>0</v>
      </c>
      <c r="P57" s="14" t="s">
        <v>1</v>
      </c>
      <c r="Q57" s="17" t="s">
        <v>34</v>
      </c>
      <c r="R57" s="11" t="s">
        <v>0</v>
      </c>
      <c r="S57" s="14" t="s">
        <v>1</v>
      </c>
      <c r="T57" s="17" t="s">
        <v>34</v>
      </c>
      <c r="U57" s="11" t="s">
        <v>0</v>
      </c>
      <c r="V57" s="14" t="s">
        <v>1</v>
      </c>
      <c r="W57" s="17" t="s">
        <v>34</v>
      </c>
      <c r="X57" s="11" t="s">
        <v>0</v>
      </c>
      <c r="Y57" s="14" t="s">
        <v>1</v>
      </c>
      <c r="Z57" s="17" t="s">
        <v>34</v>
      </c>
      <c r="AA57" s="11" t="s">
        <v>0</v>
      </c>
      <c r="AB57" s="14" t="s">
        <v>1</v>
      </c>
      <c r="AC57" s="17" t="s">
        <v>34</v>
      </c>
      <c r="AD57" s="11" t="s">
        <v>0</v>
      </c>
      <c r="AE57" s="14" t="s">
        <v>1</v>
      </c>
      <c r="AF57" s="17" t="s">
        <v>34</v>
      </c>
      <c r="AG57" s="11" t="s">
        <v>0</v>
      </c>
      <c r="AH57" s="14" t="s">
        <v>1</v>
      </c>
      <c r="AI57" s="17" t="s">
        <v>34</v>
      </c>
      <c r="AJ57" s="11" t="s">
        <v>0</v>
      </c>
      <c r="AK57" s="14" t="s">
        <v>1</v>
      </c>
      <c r="AL57" s="17" t="s">
        <v>34</v>
      </c>
      <c r="AM57" s="11" t="s">
        <v>0</v>
      </c>
      <c r="AN57" s="14" t="s">
        <v>1</v>
      </c>
      <c r="AO57" s="17" t="s">
        <v>34</v>
      </c>
      <c r="AP57" s="11" t="s">
        <v>0</v>
      </c>
      <c r="AQ57" s="14" t="s">
        <v>1</v>
      </c>
      <c r="AR57" s="17" t="s">
        <v>34</v>
      </c>
      <c r="AS57" s="11" t="s">
        <v>0</v>
      </c>
      <c r="AT57" s="14" t="s">
        <v>1</v>
      </c>
      <c r="AU57" s="17" t="s">
        <v>34</v>
      </c>
      <c r="AV57" s="11" t="s">
        <v>0</v>
      </c>
      <c r="AW57" s="14" t="s">
        <v>1</v>
      </c>
      <c r="AX57" s="17" t="s">
        <v>34</v>
      </c>
    </row>
    <row r="58" spans="1:50" ht="13.5">
      <c r="A58" s="22" t="s">
        <v>49</v>
      </c>
      <c r="B58" s="8" t="s">
        <v>118</v>
      </c>
      <c r="C58" s="30">
        <v>679</v>
      </c>
      <c r="D58" s="40">
        <v>3007405</v>
      </c>
      <c r="E58" s="54">
        <v>0.1334</v>
      </c>
      <c r="F58" s="37">
        <v>198</v>
      </c>
      <c r="G58" s="42">
        <v>545699</v>
      </c>
      <c r="H58" s="55">
        <v>0.0406</v>
      </c>
      <c r="I58" s="30">
        <v>193</v>
      </c>
      <c r="J58" s="42">
        <v>479112</v>
      </c>
      <c r="K58" s="54">
        <v>0.0377</v>
      </c>
      <c r="L58" s="13">
        <v>196</v>
      </c>
      <c r="M58" s="16">
        <v>393988</v>
      </c>
      <c r="N58" s="19">
        <f>SUM(L58/L5)</f>
        <v>0.03341288782816229</v>
      </c>
      <c r="O58" s="13">
        <v>177</v>
      </c>
      <c r="P58" s="16">
        <v>333664</v>
      </c>
      <c r="Q58" s="19">
        <f>SUM(O58/O5)</f>
        <v>0.02968304544692269</v>
      </c>
      <c r="R58" s="13">
        <f>SUM(R59:R60)</f>
        <v>227</v>
      </c>
      <c r="S58" s="16">
        <f>SUM(S59:S60)</f>
        <v>406373</v>
      </c>
      <c r="T58" s="19">
        <f>SUM(R58/R5)</f>
        <v>0.03837052062204192</v>
      </c>
      <c r="U58" s="13">
        <f>SUM(U59:U60)</f>
        <v>271</v>
      </c>
      <c r="V58" s="16">
        <f>SUM(V59:V60)</f>
        <v>469034</v>
      </c>
      <c r="W58" s="19">
        <f>SUM(U58/U5)</f>
        <v>0.04405071521456437</v>
      </c>
      <c r="X58" s="13">
        <f>SUM(X59:X60)</f>
        <v>330</v>
      </c>
      <c r="Y58" s="16">
        <f>SUM(Y59:Y60)</f>
        <v>544418</v>
      </c>
      <c r="Z58" s="19">
        <f>SUM(X58/X5)</f>
        <v>0.05252268024828904</v>
      </c>
      <c r="AA58" s="13">
        <f>SUM(AA59:AA60)</f>
        <v>414</v>
      </c>
      <c r="AB58" s="16">
        <f>SUM(AB59:AB60)</f>
        <v>913274</v>
      </c>
      <c r="AC58" s="19">
        <f>SUM(AA58/AA5)</f>
        <v>0.06986162672966588</v>
      </c>
      <c r="AD58" s="13">
        <f>SUM(AD59:AD60)</f>
        <v>360</v>
      </c>
      <c r="AE58" s="16">
        <f>SUM(AE59:AE60)</f>
        <v>778316</v>
      </c>
      <c r="AF58" s="19">
        <f>SUM(AD58/AD5)</f>
        <v>0.06581352833638025</v>
      </c>
      <c r="AG58" s="13">
        <f>SUM(AG59:AG60)</f>
        <v>338</v>
      </c>
      <c r="AH58" s="16">
        <f>SUM(AH59:AH60)</f>
        <v>660282</v>
      </c>
      <c r="AI58" s="19">
        <f>SUM(AG58/AG5)</f>
        <v>0.0635457792818199</v>
      </c>
      <c r="AJ58" s="13">
        <f>SUM(AJ59:AJ60)</f>
        <v>320</v>
      </c>
      <c r="AK58" s="16">
        <f>SUM(AK59:AK60)</f>
        <v>504869</v>
      </c>
      <c r="AL58" s="19">
        <f>SUM(AJ58/AJ5)</f>
        <v>0.06043437204910293</v>
      </c>
      <c r="AM58" s="13">
        <f>SUM(AM59:AM60)</f>
        <v>307</v>
      </c>
      <c r="AN58" s="16">
        <f>SUM(AN59:AN60)</f>
        <v>465913</v>
      </c>
      <c r="AO58" s="19">
        <f>SUM(AM58/AM5)</f>
        <v>0.05824321760576741</v>
      </c>
      <c r="AP58" s="13">
        <f>SUM(AP59:AP60)</f>
        <v>363</v>
      </c>
      <c r="AQ58" s="16">
        <f>SUM(AQ59:AQ60)</f>
        <v>565500</v>
      </c>
      <c r="AR58" s="19">
        <f>SUM(AP58/AP5)</f>
        <v>0.07110675808031341</v>
      </c>
      <c r="AS58" s="13">
        <f>SUM(AS59:AS60)</f>
        <v>366</v>
      </c>
      <c r="AT58" s="16">
        <f>SUM(AT59:AT60)</f>
        <v>593178</v>
      </c>
      <c r="AU58" s="19">
        <f>SUM(AS58/AS5)</f>
        <v>0.07376058041112454</v>
      </c>
      <c r="AV58" s="13">
        <f>SUM(AV59:AV60)</f>
        <v>281</v>
      </c>
      <c r="AW58" s="16">
        <f>SUM(AW59:AW60)</f>
        <v>424233</v>
      </c>
      <c r="AX58" s="19">
        <f>SUM(AV58/AV5)</f>
        <v>0.05370795107033639</v>
      </c>
    </row>
    <row r="59" spans="1:50" ht="13.5">
      <c r="A59" s="22" t="s">
        <v>69</v>
      </c>
      <c r="B59" s="5" t="s">
        <v>40</v>
      </c>
      <c r="C59" s="38">
        <v>71</v>
      </c>
      <c r="D59" s="39">
        <v>333583</v>
      </c>
      <c r="E59" s="38"/>
      <c r="F59" s="41">
        <v>49</v>
      </c>
      <c r="G59" s="43">
        <v>236447</v>
      </c>
      <c r="H59" s="34"/>
      <c r="I59" s="38">
        <v>39</v>
      </c>
      <c r="J59" s="43">
        <v>186728</v>
      </c>
      <c r="K59" s="5"/>
      <c r="L59" s="12">
        <v>21</v>
      </c>
      <c r="M59" s="15">
        <v>50638</v>
      </c>
      <c r="N59" s="20"/>
      <c r="O59" s="12">
        <v>14</v>
      </c>
      <c r="P59" s="15">
        <v>45514</v>
      </c>
      <c r="Q59" s="20"/>
      <c r="R59" s="12">
        <v>11</v>
      </c>
      <c r="S59" s="15">
        <v>36055</v>
      </c>
      <c r="T59" s="20"/>
      <c r="U59" s="12">
        <v>13</v>
      </c>
      <c r="V59" s="15">
        <v>42282</v>
      </c>
      <c r="W59" s="20"/>
      <c r="X59" s="12">
        <v>16</v>
      </c>
      <c r="Y59" s="15">
        <v>59096</v>
      </c>
      <c r="Z59" s="20"/>
      <c r="AA59" s="12">
        <v>7</v>
      </c>
      <c r="AB59" s="15">
        <v>27272</v>
      </c>
      <c r="AC59" s="20"/>
      <c r="AD59" s="12">
        <v>6</v>
      </c>
      <c r="AE59" s="15">
        <v>6623</v>
      </c>
      <c r="AF59" s="20"/>
      <c r="AG59" s="12">
        <v>1</v>
      </c>
      <c r="AH59" s="15">
        <v>990</v>
      </c>
      <c r="AI59" s="20"/>
      <c r="AJ59" s="12">
        <v>0</v>
      </c>
      <c r="AK59" s="15">
        <v>0</v>
      </c>
      <c r="AL59" s="20"/>
      <c r="AM59" s="12">
        <v>0</v>
      </c>
      <c r="AN59" s="15">
        <v>0</v>
      </c>
      <c r="AO59" s="20"/>
      <c r="AP59" s="12">
        <v>0</v>
      </c>
      <c r="AQ59" s="15">
        <v>0</v>
      </c>
      <c r="AR59" s="20"/>
      <c r="AS59" s="12">
        <v>0</v>
      </c>
      <c r="AT59" s="15">
        <v>0</v>
      </c>
      <c r="AU59" s="20"/>
      <c r="AV59" s="12">
        <v>0</v>
      </c>
      <c r="AW59" s="15">
        <v>0</v>
      </c>
      <c r="AX59" s="20"/>
    </row>
    <row r="60" spans="1:50" ht="13.5">
      <c r="A60" s="22" t="s">
        <v>69</v>
      </c>
      <c r="B60" s="5" t="s">
        <v>113</v>
      </c>
      <c r="C60" s="38">
        <v>645</v>
      </c>
      <c r="D60" s="39">
        <v>2673822</v>
      </c>
      <c r="E60" s="38"/>
      <c r="F60" s="41">
        <v>149</v>
      </c>
      <c r="G60" s="43">
        <v>309252</v>
      </c>
      <c r="H60" s="34"/>
      <c r="I60" s="38">
        <v>154</v>
      </c>
      <c r="J60" s="43">
        <v>292384</v>
      </c>
      <c r="K60" s="5"/>
      <c r="L60" s="12">
        <v>175</v>
      </c>
      <c r="M60" s="15">
        <v>343350</v>
      </c>
      <c r="N60" s="20"/>
      <c r="O60" s="12">
        <v>163</v>
      </c>
      <c r="P60" s="15">
        <v>288150</v>
      </c>
      <c r="Q60" s="20"/>
      <c r="R60" s="12">
        <v>216</v>
      </c>
      <c r="S60" s="15">
        <v>370318</v>
      </c>
      <c r="T60" s="20"/>
      <c r="U60" s="12">
        <v>258</v>
      </c>
      <c r="V60" s="15">
        <v>426752</v>
      </c>
      <c r="W60" s="20"/>
      <c r="X60" s="12">
        <v>314</v>
      </c>
      <c r="Y60" s="15">
        <v>485322</v>
      </c>
      <c r="Z60" s="20"/>
      <c r="AA60" s="12">
        <v>407</v>
      </c>
      <c r="AB60" s="15">
        <v>886002</v>
      </c>
      <c r="AC60" s="20"/>
      <c r="AD60" s="12">
        <v>354</v>
      </c>
      <c r="AE60" s="15">
        <v>771693</v>
      </c>
      <c r="AF60" s="20"/>
      <c r="AG60" s="12">
        <v>337</v>
      </c>
      <c r="AH60" s="15">
        <v>659292</v>
      </c>
      <c r="AI60" s="20"/>
      <c r="AJ60" s="12">
        <v>320</v>
      </c>
      <c r="AK60" s="15">
        <v>504869</v>
      </c>
      <c r="AL60" s="20"/>
      <c r="AM60" s="12">
        <v>307</v>
      </c>
      <c r="AN60" s="15">
        <v>465913</v>
      </c>
      <c r="AO60" s="20"/>
      <c r="AP60" s="12">
        <v>363</v>
      </c>
      <c r="AQ60" s="15">
        <v>565500</v>
      </c>
      <c r="AR60" s="20"/>
      <c r="AS60" s="12">
        <v>366</v>
      </c>
      <c r="AT60" s="15">
        <v>593178</v>
      </c>
      <c r="AU60" s="20"/>
      <c r="AV60" s="12">
        <v>281</v>
      </c>
      <c r="AW60" s="15">
        <v>424233</v>
      </c>
      <c r="AX60" s="20"/>
    </row>
    <row r="61" spans="1:50" ht="13.5">
      <c r="A61" s="22" t="s">
        <v>58</v>
      </c>
      <c r="B61" s="5" t="s">
        <v>55</v>
      </c>
      <c r="C61" s="38"/>
      <c r="D61" s="39">
        <v>4429</v>
      </c>
      <c r="E61" s="38"/>
      <c r="F61" s="36"/>
      <c r="G61" s="43">
        <v>2756</v>
      </c>
      <c r="H61" s="34"/>
      <c r="I61" s="5"/>
      <c r="J61" s="43">
        <v>2482</v>
      </c>
      <c r="K61" s="5"/>
      <c r="L61" s="12"/>
      <c r="M61" s="15">
        <f>SUM(M58/L58)</f>
        <v>2010.142857142857</v>
      </c>
      <c r="N61" s="20"/>
      <c r="O61" s="12"/>
      <c r="P61" s="15">
        <f>SUM(P58/O58)</f>
        <v>1885.1073446327684</v>
      </c>
      <c r="Q61" s="20"/>
      <c r="R61" s="12"/>
      <c r="S61" s="15">
        <f>SUM(S58/R58)</f>
        <v>1790.1894273127753</v>
      </c>
      <c r="T61" s="20"/>
      <c r="U61" s="12"/>
      <c r="V61" s="15">
        <f>SUM(V58/U58)</f>
        <v>1730.7527675276754</v>
      </c>
      <c r="W61" s="20"/>
      <c r="X61" s="12"/>
      <c r="Y61" s="15">
        <f>SUM(Y58/X58)</f>
        <v>1649.7515151515152</v>
      </c>
      <c r="Z61" s="20"/>
      <c r="AA61" s="12"/>
      <c r="AB61" s="15">
        <f>SUM(AB58/AA58)</f>
        <v>2205.975845410628</v>
      </c>
      <c r="AC61" s="20"/>
      <c r="AD61" s="12"/>
      <c r="AE61" s="15">
        <f>SUM(AE58/AD58)</f>
        <v>2161.988888888889</v>
      </c>
      <c r="AF61" s="20"/>
      <c r="AG61" s="12"/>
      <c r="AH61" s="15">
        <v>1953</v>
      </c>
      <c r="AI61" s="20"/>
      <c r="AJ61" s="12"/>
      <c r="AK61" s="15">
        <v>1577</v>
      </c>
      <c r="AL61" s="20"/>
      <c r="AM61" s="12"/>
      <c r="AN61" s="15">
        <v>1517</v>
      </c>
      <c r="AO61" s="20"/>
      <c r="AP61" s="12"/>
      <c r="AQ61" s="15">
        <v>1557</v>
      </c>
      <c r="AR61" s="20"/>
      <c r="AS61" s="12"/>
      <c r="AT61" s="15">
        <v>1620</v>
      </c>
      <c r="AU61" s="20"/>
      <c r="AV61" s="12"/>
      <c r="AW61" s="15">
        <v>1509</v>
      </c>
      <c r="AX61" s="20"/>
    </row>
    <row r="62" spans="1:50" s="4" customFormat="1" ht="13.5">
      <c r="A62" s="23"/>
      <c r="B62" s="7" t="s">
        <v>24</v>
      </c>
      <c r="C62" s="33" t="s">
        <v>0</v>
      </c>
      <c r="D62" s="33" t="s">
        <v>1</v>
      </c>
      <c r="E62" s="33" t="s">
        <v>34</v>
      </c>
      <c r="F62" s="11" t="s">
        <v>0</v>
      </c>
      <c r="G62" s="33" t="s">
        <v>1</v>
      </c>
      <c r="H62" s="17" t="s">
        <v>34</v>
      </c>
      <c r="I62" s="33" t="s">
        <v>0</v>
      </c>
      <c r="J62" s="33" t="s">
        <v>1</v>
      </c>
      <c r="K62" s="33" t="s">
        <v>34</v>
      </c>
      <c r="L62" s="11" t="s">
        <v>0</v>
      </c>
      <c r="M62" s="14" t="s">
        <v>1</v>
      </c>
      <c r="N62" s="17" t="s">
        <v>34</v>
      </c>
      <c r="O62" s="11" t="s">
        <v>0</v>
      </c>
      <c r="P62" s="14" t="s">
        <v>1</v>
      </c>
      <c r="Q62" s="17" t="s">
        <v>34</v>
      </c>
      <c r="R62" s="11" t="s">
        <v>0</v>
      </c>
      <c r="S62" s="14" t="s">
        <v>1</v>
      </c>
      <c r="T62" s="17" t="s">
        <v>34</v>
      </c>
      <c r="U62" s="11" t="s">
        <v>0</v>
      </c>
      <c r="V62" s="14" t="s">
        <v>1</v>
      </c>
      <c r="W62" s="17" t="s">
        <v>34</v>
      </c>
      <c r="X62" s="11" t="s">
        <v>0</v>
      </c>
      <c r="Y62" s="14" t="s">
        <v>1</v>
      </c>
      <c r="Z62" s="17" t="s">
        <v>34</v>
      </c>
      <c r="AA62" s="11" t="s">
        <v>0</v>
      </c>
      <c r="AB62" s="14" t="s">
        <v>1</v>
      </c>
      <c r="AC62" s="17" t="s">
        <v>34</v>
      </c>
      <c r="AD62" s="11" t="s">
        <v>0</v>
      </c>
      <c r="AE62" s="14" t="s">
        <v>1</v>
      </c>
      <c r="AF62" s="17" t="s">
        <v>34</v>
      </c>
      <c r="AG62" s="11" t="s">
        <v>0</v>
      </c>
      <c r="AH62" s="14" t="s">
        <v>1</v>
      </c>
      <c r="AI62" s="17" t="s">
        <v>34</v>
      </c>
      <c r="AJ62" s="11" t="s">
        <v>0</v>
      </c>
      <c r="AK62" s="14" t="s">
        <v>1</v>
      </c>
      <c r="AL62" s="17" t="s">
        <v>34</v>
      </c>
      <c r="AM62" s="11" t="s">
        <v>0</v>
      </c>
      <c r="AN62" s="14" t="s">
        <v>1</v>
      </c>
      <c r="AO62" s="17" t="s">
        <v>34</v>
      </c>
      <c r="AP62" s="11" t="s">
        <v>0</v>
      </c>
      <c r="AQ62" s="14" t="s">
        <v>1</v>
      </c>
      <c r="AR62" s="17" t="s">
        <v>34</v>
      </c>
      <c r="AS62" s="11" t="s">
        <v>0</v>
      </c>
      <c r="AT62" s="14" t="s">
        <v>1</v>
      </c>
      <c r="AU62" s="17" t="s">
        <v>34</v>
      </c>
      <c r="AV62" s="11" t="s">
        <v>0</v>
      </c>
      <c r="AW62" s="14" t="s">
        <v>1</v>
      </c>
      <c r="AX62" s="17" t="s">
        <v>34</v>
      </c>
    </row>
    <row r="63" spans="1:50" ht="13.5">
      <c r="A63" s="22" t="s">
        <v>56</v>
      </c>
      <c r="B63" s="8" t="s">
        <v>37</v>
      </c>
      <c r="C63" s="30">
        <v>2427</v>
      </c>
      <c r="D63" s="40">
        <v>17048357</v>
      </c>
      <c r="E63" s="54">
        <v>0.4767</v>
      </c>
      <c r="F63" s="44">
        <v>2527</v>
      </c>
      <c r="G63" s="42">
        <v>17613654</v>
      </c>
      <c r="H63" s="55">
        <v>0.5177</v>
      </c>
      <c r="I63" s="45">
        <v>2759</v>
      </c>
      <c r="J63" s="42">
        <v>18911257</v>
      </c>
      <c r="K63" s="54">
        <v>0.5389</v>
      </c>
      <c r="L63" s="13">
        <v>3158</v>
      </c>
      <c r="M63" s="16">
        <v>21297330</v>
      </c>
      <c r="N63" s="19">
        <f>SUM(L63/L5)</f>
        <v>0.5383566314353904</v>
      </c>
      <c r="O63" s="13">
        <v>3322</v>
      </c>
      <c r="P63" s="16">
        <v>22287282</v>
      </c>
      <c r="Q63" s="19">
        <f>SUM(O63/O5)</f>
        <v>0.557102129800436</v>
      </c>
      <c r="R63" s="13">
        <v>3498</v>
      </c>
      <c r="S63" s="16">
        <f>SUM(S64:S70)</f>
        <v>23487315</v>
      </c>
      <c r="T63" s="19">
        <f>SUM(R63/R5)</f>
        <v>0.5912778904665315</v>
      </c>
      <c r="U63" s="13">
        <v>3689</v>
      </c>
      <c r="V63" s="16">
        <f>SUM(V64:V70)</f>
        <v>25040617</v>
      </c>
      <c r="W63" s="19">
        <f>SUM(U63/U5)</f>
        <v>0.5996423927178154</v>
      </c>
      <c r="X63" s="13">
        <v>3693</v>
      </c>
      <c r="Y63" s="16">
        <f>SUM(Y64:Y70)</f>
        <v>25020861</v>
      </c>
      <c r="Z63" s="19">
        <f>SUM(X63/X5)</f>
        <v>0.5877765398694891</v>
      </c>
      <c r="AA63" s="13">
        <v>3333</v>
      </c>
      <c r="AB63" s="16">
        <f>SUM(AB64:AB70)</f>
        <v>21782317</v>
      </c>
      <c r="AC63" s="19">
        <f>SUM(AA63/AA5)</f>
        <v>0.5624367195410057</v>
      </c>
      <c r="AD63" s="13">
        <v>3092</v>
      </c>
      <c r="AE63" s="16">
        <f>SUM(AE64:AE70)</f>
        <v>18790790</v>
      </c>
      <c r="AF63" s="19">
        <f>SUM(AD63/AD5)</f>
        <v>0.5652650822669104</v>
      </c>
      <c r="AG63" s="13">
        <v>3043</v>
      </c>
      <c r="AH63" s="16">
        <f>SUM(AH64:AH70)</f>
        <v>17309752</v>
      </c>
      <c r="AI63" s="19">
        <f>SUM(AG63/AG5)</f>
        <v>0.5721000188005264</v>
      </c>
      <c r="AJ63" s="13">
        <v>3020</v>
      </c>
      <c r="AK63" s="16">
        <f>SUM(AK64:AK70)</f>
        <v>16860281</v>
      </c>
      <c r="AL63" s="19">
        <f>SUM(AJ63/AJ5)</f>
        <v>0.5703493862134089</v>
      </c>
      <c r="AM63" s="13">
        <v>2996</v>
      </c>
      <c r="AN63" s="16">
        <f>SUM(AN64:AN70)</f>
        <v>16612171</v>
      </c>
      <c r="AO63" s="19">
        <f>SUM(AM63/AM5)</f>
        <v>0.5683930942895087</v>
      </c>
      <c r="AP63" s="13">
        <v>2685</v>
      </c>
      <c r="AQ63" s="16">
        <f>SUM(AQ64:AQ70)</f>
        <v>14293722</v>
      </c>
      <c r="AR63" s="19">
        <f>SUM(AP63/AP5)</f>
        <v>0.5259549461312438</v>
      </c>
      <c r="AS63" s="13">
        <v>2634</v>
      </c>
      <c r="AT63" s="16">
        <f>SUM(AT64:AT70)</f>
        <v>13731588</v>
      </c>
      <c r="AU63" s="19">
        <f>SUM(AS63/AS5)</f>
        <v>0.5308343409915357</v>
      </c>
      <c r="AV63" s="13">
        <v>2639</v>
      </c>
      <c r="AW63" s="16">
        <f>SUM(AW64:AW70)</f>
        <v>12515943</v>
      </c>
      <c r="AX63" s="19">
        <f>SUM(AV63/AV5)</f>
        <v>0.5043960244648318</v>
      </c>
    </row>
    <row r="64" spans="1:50" ht="13.5">
      <c r="A64" s="22" t="s">
        <v>68</v>
      </c>
      <c r="B64" s="5" t="s">
        <v>25</v>
      </c>
      <c r="C64" s="38">
        <v>1829</v>
      </c>
      <c r="D64" s="39">
        <v>6562757</v>
      </c>
      <c r="E64" s="38"/>
      <c r="F64" s="36">
        <v>1882</v>
      </c>
      <c r="G64" s="29">
        <v>6743106</v>
      </c>
      <c r="H64" s="34"/>
      <c r="I64" s="5">
        <v>2072</v>
      </c>
      <c r="J64" s="29">
        <v>7333311</v>
      </c>
      <c r="K64" s="5"/>
      <c r="L64" s="12">
        <v>2467</v>
      </c>
      <c r="M64" s="15">
        <v>8611237</v>
      </c>
      <c r="N64" s="20"/>
      <c r="O64" s="12">
        <v>2624</v>
      </c>
      <c r="P64" s="15">
        <v>9043966</v>
      </c>
      <c r="Q64" s="20"/>
      <c r="R64" s="12">
        <v>2773</v>
      </c>
      <c r="S64" s="15">
        <v>9788944</v>
      </c>
      <c r="T64" s="20"/>
      <c r="U64" s="12">
        <v>3016</v>
      </c>
      <c r="V64" s="15">
        <v>10935337</v>
      </c>
      <c r="W64" s="20"/>
      <c r="X64" s="12">
        <v>3113</v>
      </c>
      <c r="Y64" s="15">
        <v>11265432</v>
      </c>
      <c r="Z64" s="20"/>
      <c r="AA64" s="12">
        <v>2833</v>
      </c>
      <c r="AB64" s="15">
        <v>9526611</v>
      </c>
      <c r="AC64" s="20"/>
      <c r="AD64" s="12">
        <v>2361</v>
      </c>
      <c r="AE64" s="15">
        <v>8082995</v>
      </c>
      <c r="AF64" s="20"/>
      <c r="AG64" s="12">
        <v>2359</v>
      </c>
      <c r="AH64" s="15">
        <v>7986812</v>
      </c>
      <c r="AI64" s="20"/>
      <c r="AJ64" s="12">
        <v>2332</v>
      </c>
      <c r="AK64" s="15">
        <v>7239407</v>
      </c>
      <c r="AL64" s="20"/>
      <c r="AM64" s="12">
        <v>2245</v>
      </c>
      <c r="AN64" s="15">
        <v>7253328</v>
      </c>
      <c r="AO64" s="20"/>
      <c r="AP64" s="12">
        <v>2096</v>
      </c>
      <c r="AQ64" s="15">
        <v>6260506</v>
      </c>
      <c r="AR64" s="20"/>
      <c r="AS64" s="12">
        <v>2063</v>
      </c>
      <c r="AT64" s="15">
        <v>6688230</v>
      </c>
      <c r="AU64" s="20"/>
      <c r="AV64" s="12">
        <v>2186</v>
      </c>
      <c r="AW64" s="15">
        <v>6666468</v>
      </c>
      <c r="AX64" s="20"/>
    </row>
    <row r="65" spans="1:50" ht="13.5">
      <c r="A65" s="22" t="s">
        <v>67</v>
      </c>
      <c r="B65" s="5" t="s">
        <v>35</v>
      </c>
      <c r="C65" s="38">
        <v>1920</v>
      </c>
      <c r="D65" s="39">
        <v>8167481</v>
      </c>
      <c r="E65" s="38"/>
      <c r="F65" s="36">
        <v>2004</v>
      </c>
      <c r="G65" s="29">
        <v>8734650</v>
      </c>
      <c r="H65" s="34"/>
      <c r="I65" s="5">
        <v>2160</v>
      </c>
      <c r="J65" s="29">
        <v>9499939</v>
      </c>
      <c r="K65" s="5"/>
      <c r="L65" s="12">
        <v>2497</v>
      </c>
      <c r="M65" s="15">
        <v>10704078</v>
      </c>
      <c r="N65" s="20"/>
      <c r="O65" s="12">
        <v>2660</v>
      </c>
      <c r="P65" s="15">
        <v>11389919</v>
      </c>
      <c r="Q65" s="20"/>
      <c r="R65" s="12">
        <v>2791</v>
      </c>
      <c r="S65" s="15">
        <v>12099632</v>
      </c>
      <c r="T65" s="20"/>
      <c r="U65" s="12">
        <v>2937</v>
      </c>
      <c r="V65" s="15">
        <v>11981028</v>
      </c>
      <c r="W65" s="20"/>
      <c r="X65" s="12">
        <v>2929</v>
      </c>
      <c r="Y65" s="15">
        <v>12064700</v>
      </c>
      <c r="Z65" s="20"/>
      <c r="AA65" s="12">
        <v>2751</v>
      </c>
      <c r="AB65" s="15">
        <v>11229459</v>
      </c>
      <c r="AC65" s="20"/>
      <c r="AD65" s="12">
        <v>2340</v>
      </c>
      <c r="AE65" s="15">
        <v>9494119</v>
      </c>
      <c r="AF65" s="20"/>
      <c r="AG65" s="12">
        <v>2019</v>
      </c>
      <c r="AH65" s="15">
        <v>7184604</v>
      </c>
      <c r="AI65" s="20"/>
      <c r="AJ65" s="12">
        <v>2048</v>
      </c>
      <c r="AK65" s="15">
        <v>7177846</v>
      </c>
      <c r="AL65" s="20"/>
      <c r="AM65" s="12">
        <v>1919</v>
      </c>
      <c r="AN65" s="15">
        <v>7032761</v>
      </c>
      <c r="AO65" s="20"/>
      <c r="AP65" s="12">
        <v>1911</v>
      </c>
      <c r="AQ65" s="15">
        <v>6172444</v>
      </c>
      <c r="AR65" s="20"/>
      <c r="AS65" s="12">
        <v>1611</v>
      </c>
      <c r="AT65" s="15">
        <v>5308345</v>
      </c>
      <c r="AU65" s="20"/>
      <c r="AV65" s="12">
        <v>1568</v>
      </c>
      <c r="AW65" s="15">
        <v>4764399</v>
      </c>
      <c r="AX65" s="20"/>
    </row>
    <row r="66" spans="1:50" ht="13.5">
      <c r="A66" s="22" t="s">
        <v>66</v>
      </c>
      <c r="B66" s="5" t="s">
        <v>26</v>
      </c>
      <c r="C66" s="38">
        <v>218</v>
      </c>
      <c r="D66" s="39">
        <v>1466254</v>
      </c>
      <c r="E66" s="38"/>
      <c r="F66" s="36">
        <v>197</v>
      </c>
      <c r="G66" s="29">
        <v>1364652</v>
      </c>
      <c r="H66" s="34"/>
      <c r="I66" s="5">
        <v>209</v>
      </c>
      <c r="J66" s="29">
        <v>1294102</v>
      </c>
      <c r="K66" s="5"/>
      <c r="L66" s="12">
        <v>177</v>
      </c>
      <c r="M66" s="15">
        <v>1155273</v>
      </c>
      <c r="N66" s="20"/>
      <c r="O66" s="12">
        <v>172</v>
      </c>
      <c r="P66" s="15">
        <v>1120050</v>
      </c>
      <c r="Q66" s="20"/>
      <c r="R66" s="12">
        <v>131</v>
      </c>
      <c r="S66" s="15">
        <v>752008</v>
      </c>
      <c r="T66" s="20"/>
      <c r="U66" s="12">
        <v>221</v>
      </c>
      <c r="V66" s="15">
        <v>1293599</v>
      </c>
      <c r="W66" s="20"/>
      <c r="X66" s="12">
        <v>192</v>
      </c>
      <c r="Y66" s="15">
        <v>1057234</v>
      </c>
      <c r="Z66" s="20"/>
      <c r="AA66" s="12">
        <v>112</v>
      </c>
      <c r="AB66" s="15">
        <v>551971</v>
      </c>
      <c r="AC66" s="20"/>
      <c r="AD66" s="12">
        <v>126</v>
      </c>
      <c r="AE66" s="15">
        <v>618020</v>
      </c>
      <c r="AF66" s="20"/>
      <c r="AG66" s="12">
        <v>191</v>
      </c>
      <c r="AH66" s="15">
        <v>969206</v>
      </c>
      <c r="AI66" s="20"/>
      <c r="AJ66" s="12">
        <v>234</v>
      </c>
      <c r="AK66" s="15">
        <v>1138151</v>
      </c>
      <c r="AL66" s="20"/>
      <c r="AM66" s="12">
        <v>283</v>
      </c>
      <c r="AN66" s="15">
        <v>1442181</v>
      </c>
      <c r="AO66" s="20"/>
      <c r="AP66" s="12">
        <v>221</v>
      </c>
      <c r="AQ66" s="15">
        <v>1022628</v>
      </c>
      <c r="AR66" s="20"/>
      <c r="AS66" s="12">
        <v>201</v>
      </c>
      <c r="AT66" s="15">
        <v>925638</v>
      </c>
      <c r="AU66" s="20"/>
      <c r="AV66" s="12">
        <v>187</v>
      </c>
      <c r="AW66" s="15">
        <v>723764</v>
      </c>
      <c r="AX66" s="20"/>
    </row>
    <row r="67" spans="1:50" ht="13.5">
      <c r="A67" s="22" t="s">
        <v>65</v>
      </c>
      <c r="B67" s="5" t="s">
        <v>27</v>
      </c>
      <c r="C67" s="38">
        <v>0</v>
      </c>
      <c r="D67" s="39">
        <v>0</v>
      </c>
      <c r="E67" s="38"/>
      <c r="F67" s="36">
        <v>0</v>
      </c>
      <c r="G67" s="29">
        <v>0</v>
      </c>
      <c r="H67" s="34"/>
      <c r="I67" s="5">
        <v>0</v>
      </c>
      <c r="J67" s="29">
        <v>0</v>
      </c>
      <c r="K67" s="5"/>
      <c r="L67" s="12">
        <v>125</v>
      </c>
      <c r="M67" s="15">
        <v>253216</v>
      </c>
      <c r="N67" s="20"/>
      <c r="O67" s="12">
        <v>115</v>
      </c>
      <c r="P67" s="15">
        <v>279490</v>
      </c>
      <c r="Q67" s="20"/>
      <c r="R67" s="12">
        <v>131</v>
      </c>
      <c r="S67" s="15">
        <v>270239</v>
      </c>
      <c r="T67" s="20"/>
      <c r="U67" s="12">
        <v>172</v>
      </c>
      <c r="V67" s="15">
        <v>316760</v>
      </c>
      <c r="W67" s="20"/>
      <c r="X67" s="12">
        <v>112</v>
      </c>
      <c r="Y67" s="15">
        <v>170866</v>
      </c>
      <c r="Z67" s="20"/>
      <c r="AA67" s="12">
        <v>75</v>
      </c>
      <c r="AB67" s="15">
        <v>73900</v>
      </c>
      <c r="AC67" s="20"/>
      <c r="AD67" s="12">
        <v>99</v>
      </c>
      <c r="AE67" s="15">
        <v>176040</v>
      </c>
      <c r="AF67" s="20"/>
      <c r="AG67" s="12">
        <v>251</v>
      </c>
      <c r="AH67" s="15">
        <v>454744</v>
      </c>
      <c r="AI67" s="20"/>
      <c r="AJ67" s="12">
        <v>284</v>
      </c>
      <c r="AK67" s="15">
        <v>513469</v>
      </c>
      <c r="AL67" s="20"/>
      <c r="AM67" s="12">
        <v>192</v>
      </c>
      <c r="AN67" s="15">
        <v>305100</v>
      </c>
      <c r="AO67" s="20"/>
      <c r="AP67" s="12">
        <v>260</v>
      </c>
      <c r="AQ67" s="15">
        <v>438893</v>
      </c>
      <c r="AR67" s="20"/>
      <c r="AS67" s="12">
        <v>501</v>
      </c>
      <c r="AT67" s="15">
        <v>469800</v>
      </c>
      <c r="AU67" s="20"/>
      <c r="AV67" s="12">
        <v>424</v>
      </c>
      <c r="AW67" s="15">
        <v>361312</v>
      </c>
      <c r="AX67" s="20"/>
    </row>
    <row r="68" spans="1:50" ht="13.5">
      <c r="A68" s="22" t="s">
        <v>64</v>
      </c>
      <c r="B68" s="5" t="s">
        <v>33</v>
      </c>
      <c r="C68" s="38">
        <v>128</v>
      </c>
      <c r="D68" s="39">
        <v>851865</v>
      </c>
      <c r="E68" s="38"/>
      <c r="F68" s="36">
        <v>114</v>
      </c>
      <c r="G68" s="29">
        <v>771246</v>
      </c>
      <c r="H68" s="34"/>
      <c r="I68" s="5">
        <v>122</v>
      </c>
      <c r="J68" s="29">
        <v>783905</v>
      </c>
      <c r="K68" s="5"/>
      <c r="L68" s="12">
        <v>93</v>
      </c>
      <c r="M68" s="15">
        <v>573526</v>
      </c>
      <c r="N68" s="20"/>
      <c r="O68" s="12">
        <v>80</v>
      </c>
      <c r="P68" s="15">
        <v>453587</v>
      </c>
      <c r="Q68" s="20"/>
      <c r="R68" s="12">
        <v>98</v>
      </c>
      <c r="S68" s="15">
        <v>576492</v>
      </c>
      <c r="T68" s="20"/>
      <c r="U68" s="12">
        <v>79</v>
      </c>
      <c r="V68" s="15">
        <v>513893</v>
      </c>
      <c r="W68" s="20"/>
      <c r="X68" s="12">
        <v>94</v>
      </c>
      <c r="Y68" s="15">
        <v>462629</v>
      </c>
      <c r="Z68" s="20"/>
      <c r="AA68" s="12">
        <v>66</v>
      </c>
      <c r="AB68" s="15">
        <v>400376</v>
      </c>
      <c r="AC68" s="20"/>
      <c r="AD68" s="12">
        <v>72</v>
      </c>
      <c r="AE68" s="15">
        <v>419616</v>
      </c>
      <c r="AF68" s="20"/>
      <c r="AG68" s="12">
        <v>131</v>
      </c>
      <c r="AH68" s="15">
        <v>714386</v>
      </c>
      <c r="AI68" s="20"/>
      <c r="AJ68" s="12">
        <v>178</v>
      </c>
      <c r="AK68" s="15">
        <v>791408</v>
      </c>
      <c r="AL68" s="20"/>
      <c r="AM68" s="12">
        <v>114</v>
      </c>
      <c r="AN68" s="15">
        <v>578801</v>
      </c>
      <c r="AO68" s="20"/>
      <c r="AP68" s="12">
        <v>83</v>
      </c>
      <c r="AQ68" s="15">
        <v>399251</v>
      </c>
      <c r="AR68" s="20"/>
      <c r="AS68" s="12">
        <v>79</v>
      </c>
      <c r="AT68" s="15">
        <v>339575</v>
      </c>
      <c r="AU68" s="20"/>
      <c r="AV68" s="12">
        <v>0</v>
      </c>
      <c r="AW68" s="15">
        <v>0</v>
      </c>
      <c r="AX68" s="20"/>
    </row>
    <row r="69" spans="1:50" ht="13.5">
      <c r="A69" s="22" t="s">
        <v>63</v>
      </c>
      <c r="B69" s="5" t="s">
        <v>28</v>
      </c>
      <c r="C69" s="38">
        <v>0</v>
      </c>
      <c r="D69" s="39">
        <v>0</v>
      </c>
      <c r="E69" s="38"/>
      <c r="F69" s="36">
        <v>0</v>
      </c>
      <c r="G69" s="29">
        <v>0</v>
      </c>
      <c r="H69" s="34"/>
      <c r="I69" s="5">
        <v>0</v>
      </c>
      <c r="J69" s="29">
        <v>0</v>
      </c>
      <c r="K69" s="5"/>
      <c r="L69" s="12">
        <v>0</v>
      </c>
      <c r="M69" s="15">
        <v>0</v>
      </c>
      <c r="N69" s="20"/>
      <c r="O69" s="12">
        <v>0</v>
      </c>
      <c r="P69" s="15">
        <v>0</v>
      </c>
      <c r="Q69" s="20"/>
      <c r="R69" s="12">
        <v>0</v>
      </c>
      <c r="S69" s="15">
        <v>0</v>
      </c>
      <c r="T69" s="20"/>
      <c r="U69" s="12">
        <v>0</v>
      </c>
      <c r="V69" s="15">
        <v>0</v>
      </c>
      <c r="W69" s="20"/>
      <c r="X69" s="12">
        <v>0</v>
      </c>
      <c r="Y69" s="15">
        <v>0</v>
      </c>
      <c r="Z69" s="20"/>
      <c r="AA69" s="12">
        <v>0</v>
      </c>
      <c r="AB69" s="15">
        <v>0</v>
      </c>
      <c r="AC69" s="20"/>
      <c r="AD69" s="12">
        <v>0</v>
      </c>
      <c r="AE69" s="15">
        <v>0</v>
      </c>
      <c r="AF69" s="20"/>
      <c r="AG69" s="12">
        <v>0</v>
      </c>
      <c r="AH69" s="15">
        <v>0</v>
      </c>
      <c r="AI69" s="20"/>
      <c r="AJ69" s="12">
        <v>0</v>
      </c>
      <c r="AK69" s="15">
        <v>0</v>
      </c>
      <c r="AL69" s="20"/>
      <c r="AM69" s="12">
        <v>0</v>
      </c>
      <c r="AN69" s="15">
        <v>0</v>
      </c>
      <c r="AO69" s="20"/>
      <c r="AP69" s="12">
        <v>0</v>
      </c>
      <c r="AQ69" s="15">
        <v>0</v>
      </c>
      <c r="AR69" s="20"/>
      <c r="AS69" s="12">
        <v>0</v>
      </c>
      <c r="AT69" s="15">
        <v>0</v>
      </c>
      <c r="AU69" s="20"/>
      <c r="AV69" s="12">
        <v>0</v>
      </c>
      <c r="AW69" s="15">
        <v>0</v>
      </c>
      <c r="AX69" s="20"/>
    </row>
    <row r="70" spans="1:50" ht="13.5">
      <c r="A70" s="22" t="s">
        <v>62</v>
      </c>
      <c r="B70" s="5" t="s">
        <v>29</v>
      </c>
      <c r="C70" s="38">
        <v>0</v>
      </c>
      <c r="D70" s="39">
        <v>0</v>
      </c>
      <c r="E70" s="38"/>
      <c r="F70" s="36">
        <v>0</v>
      </c>
      <c r="G70" s="29">
        <v>0</v>
      </c>
      <c r="H70" s="34"/>
      <c r="I70" s="5">
        <v>0</v>
      </c>
      <c r="J70" s="29">
        <v>0</v>
      </c>
      <c r="K70" s="5"/>
      <c r="L70" s="12">
        <v>0</v>
      </c>
      <c r="M70" s="15">
        <v>0</v>
      </c>
      <c r="N70" s="20"/>
      <c r="O70" s="12">
        <v>0</v>
      </c>
      <c r="P70" s="15">
        <v>0</v>
      </c>
      <c r="Q70" s="20"/>
      <c r="R70" s="12">
        <v>0</v>
      </c>
      <c r="S70" s="15">
        <v>0</v>
      </c>
      <c r="T70" s="20"/>
      <c r="U70" s="12">
        <v>0</v>
      </c>
      <c r="V70" s="15">
        <v>0</v>
      </c>
      <c r="W70" s="20"/>
      <c r="X70" s="12">
        <v>0</v>
      </c>
      <c r="Y70" s="15">
        <v>0</v>
      </c>
      <c r="Z70" s="20"/>
      <c r="AA70" s="12">
        <v>0</v>
      </c>
      <c r="AB70" s="15">
        <v>0</v>
      </c>
      <c r="AC70" s="20"/>
      <c r="AD70" s="12">
        <v>0</v>
      </c>
      <c r="AE70" s="15">
        <v>0</v>
      </c>
      <c r="AF70" s="20"/>
      <c r="AG70" s="12">
        <v>0</v>
      </c>
      <c r="AH70" s="15">
        <v>0</v>
      </c>
      <c r="AI70" s="20"/>
      <c r="AJ70" s="12">
        <v>0</v>
      </c>
      <c r="AK70" s="15">
        <v>0</v>
      </c>
      <c r="AL70" s="20"/>
      <c r="AM70" s="12">
        <v>0</v>
      </c>
      <c r="AN70" s="15">
        <v>0</v>
      </c>
      <c r="AO70" s="20"/>
      <c r="AP70" s="12">
        <v>0</v>
      </c>
      <c r="AQ70" s="15">
        <v>0</v>
      </c>
      <c r="AR70" s="20"/>
      <c r="AS70" s="12">
        <v>0</v>
      </c>
      <c r="AT70" s="15">
        <v>0</v>
      </c>
      <c r="AU70" s="20"/>
      <c r="AV70" s="12">
        <v>0</v>
      </c>
      <c r="AW70" s="15">
        <v>0</v>
      </c>
      <c r="AX70" s="20"/>
    </row>
    <row r="71" spans="1:50" ht="13.5">
      <c r="A71" s="22" t="s">
        <v>58</v>
      </c>
      <c r="B71" s="5" t="s">
        <v>54</v>
      </c>
      <c r="C71" s="38"/>
      <c r="D71" s="39">
        <v>7024</v>
      </c>
      <c r="E71" s="38"/>
      <c r="F71" s="36"/>
      <c r="G71" s="29">
        <v>6970</v>
      </c>
      <c r="H71" s="34"/>
      <c r="I71" s="5"/>
      <c r="J71" s="29">
        <v>6854</v>
      </c>
      <c r="K71" s="5"/>
      <c r="L71" s="12"/>
      <c r="M71" s="15">
        <f>SUM(M63/L63)</f>
        <v>6743.9297023432555</v>
      </c>
      <c r="N71" s="20"/>
      <c r="O71" s="12"/>
      <c r="P71" s="15">
        <f>SUM(P63/O63)</f>
        <v>6708.995183624323</v>
      </c>
      <c r="Q71" s="20"/>
      <c r="R71" s="12"/>
      <c r="S71" s="15">
        <f>SUM(S63/R63)</f>
        <v>6714.498284734133</v>
      </c>
      <c r="T71" s="20"/>
      <c r="U71" s="12"/>
      <c r="V71" s="15">
        <f>SUM(V63/U63)</f>
        <v>6787.914611005693</v>
      </c>
      <c r="W71" s="20"/>
      <c r="X71" s="12"/>
      <c r="Y71" s="15">
        <f>SUM(Y63/X63)</f>
        <v>6775.21283509342</v>
      </c>
      <c r="Z71" s="20"/>
      <c r="AA71" s="12"/>
      <c r="AB71" s="15">
        <f>SUM(AB63/AA63)</f>
        <v>6535.348634863486</v>
      </c>
      <c r="AC71" s="20"/>
      <c r="AD71" s="12"/>
      <c r="AE71" s="15">
        <f>SUM(AE63/AD63)</f>
        <v>6077.228331177232</v>
      </c>
      <c r="AF71" s="20"/>
      <c r="AG71" s="12"/>
      <c r="AH71" s="15">
        <v>5690</v>
      </c>
      <c r="AI71" s="20"/>
      <c r="AJ71" s="12"/>
      <c r="AK71" s="15">
        <v>5583</v>
      </c>
      <c r="AL71" s="20"/>
      <c r="AM71" s="12"/>
      <c r="AN71" s="15">
        <v>5545</v>
      </c>
      <c r="AO71" s="20"/>
      <c r="AP71" s="12"/>
      <c r="AQ71" s="15">
        <v>5199</v>
      </c>
      <c r="AR71" s="20"/>
      <c r="AS71" s="12"/>
      <c r="AT71" s="15">
        <v>4899</v>
      </c>
      <c r="AU71" s="20"/>
      <c r="AV71" s="12"/>
      <c r="AW71" s="15">
        <v>4650</v>
      </c>
      <c r="AX71" s="20"/>
    </row>
    <row r="72" spans="1:50" s="4" customFormat="1" ht="13.5">
      <c r="A72" s="23"/>
      <c r="B72" s="7" t="s">
        <v>30</v>
      </c>
      <c r="C72" s="33" t="s">
        <v>0</v>
      </c>
      <c r="D72" s="33" t="s">
        <v>1</v>
      </c>
      <c r="E72" s="33" t="s">
        <v>34</v>
      </c>
      <c r="F72" s="11" t="s">
        <v>0</v>
      </c>
      <c r="G72" s="33" t="s">
        <v>1</v>
      </c>
      <c r="H72" s="17" t="s">
        <v>34</v>
      </c>
      <c r="I72" s="33" t="s">
        <v>0</v>
      </c>
      <c r="J72" s="33" t="s">
        <v>1</v>
      </c>
      <c r="K72" s="33" t="s">
        <v>34</v>
      </c>
      <c r="L72" s="11" t="s">
        <v>0</v>
      </c>
      <c r="M72" s="14" t="s">
        <v>1</v>
      </c>
      <c r="N72" s="17" t="s">
        <v>34</v>
      </c>
      <c r="O72" s="11" t="s">
        <v>0</v>
      </c>
      <c r="P72" s="14" t="s">
        <v>1</v>
      </c>
      <c r="Q72" s="17" t="s">
        <v>34</v>
      </c>
      <c r="R72" s="11" t="s">
        <v>0</v>
      </c>
      <c r="S72" s="14" t="s">
        <v>1</v>
      </c>
      <c r="T72" s="17" t="s">
        <v>34</v>
      </c>
      <c r="U72" s="11" t="s">
        <v>0</v>
      </c>
      <c r="V72" s="14" t="s">
        <v>1</v>
      </c>
      <c r="W72" s="17" t="s">
        <v>34</v>
      </c>
      <c r="X72" s="11" t="s">
        <v>0</v>
      </c>
      <c r="Y72" s="14" t="s">
        <v>1</v>
      </c>
      <c r="Z72" s="17" t="s">
        <v>34</v>
      </c>
      <c r="AA72" s="11" t="s">
        <v>0</v>
      </c>
      <c r="AB72" s="14" t="s">
        <v>1</v>
      </c>
      <c r="AC72" s="17" t="s">
        <v>34</v>
      </c>
      <c r="AD72" s="11" t="s">
        <v>0</v>
      </c>
      <c r="AE72" s="14" t="s">
        <v>1</v>
      </c>
      <c r="AF72" s="17" t="s">
        <v>34</v>
      </c>
      <c r="AG72" s="11" t="s">
        <v>0</v>
      </c>
      <c r="AH72" s="14" t="s">
        <v>1</v>
      </c>
      <c r="AI72" s="17" t="s">
        <v>34</v>
      </c>
      <c r="AJ72" s="11" t="s">
        <v>0</v>
      </c>
      <c r="AK72" s="14" t="s">
        <v>1</v>
      </c>
      <c r="AL72" s="17" t="s">
        <v>34</v>
      </c>
      <c r="AM72" s="11" t="s">
        <v>0</v>
      </c>
      <c r="AN72" s="14" t="s">
        <v>1</v>
      </c>
      <c r="AO72" s="17" t="s">
        <v>34</v>
      </c>
      <c r="AP72" s="11" t="s">
        <v>0</v>
      </c>
      <c r="AQ72" s="14" t="s">
        <v>1</v>
      </c>
      <c r="AR72" s="17" t="s">
        <v>34</v>
      </c>
      <c r="AS72" s="11" t="s">
        <v>0</v>
      </c>
      <c r="AT72" s="14" t="s">
        <v>1</v>
      </c>
      <c r="AU72" s="17" t="s">
        <v>34</v>
      </c>
      <c r="AV72" s="11" t="s">
        <v>0</v>
      </c>
      <c r="AW72" s="14" t="s">
        <v>1</v>
      </c>
      <c r="AX72" s="17" t="s">
        <v>34</v>
      </c>
    </row>
    <row r="73" spans="1:50" ht="13.5">
      <c r="A73" s="22" t="s">
        <v>61</v>
      </c>
      <c r="B73" s="9" t="s">
        <v>31</v>
      </c>
      <c r="C73" s="38">
        <v>285</v>
      </c>
      <c r="D73" s="39">
        <v>465085</v>
      </c>
      <c r="E73" s="32">
        <v>0.056</v>
      </c>
      <c r="F73" s="36">
        <v>325</v>
      </c>
      <c r="G73" s="29">
        <v>463960</v>
      </c>
      <c r="H73" s="35">
        <v>0.0666</v>
      </c>
      <c r="I73" s="5">
        <v>311</v>
      </c>
      <c r="J73" s="29">
        <v>464792</v>
      </c>
      <c r="K73" s="32">
        <v>0.0607</v>
      </c>
      <c r="L73" s="12">
        <v>353</v>
      </c>
      <c r="M73" s="15">
        <v>447738</v>
      </c>
      <c r="N73" s="18">
        <f>SUM(L73/L5)</f>
        <v>0.06017729287419025</v>
      </c>
      <c r="O73" s="12">
        <v>354</v>
      </c>
      <c r="P73" s="15">
        <v>470129</v>
      </c>
      <c r="Q73" s="18">
        <f>SUM(O73/O5)</f>
        <v>0.05936609089384538</v>
      </c>
      <c r="R73" s="12">
        <v>340</v>
      </c>
      <c r="S73" s="15">
        <v>440742</v>
      </c>
      <c r="T73" s="18">
        <f>SUM(R73/R5)</f>
        <v>0.05747126436781609</v>
      </c>
      <c r="U73" s="12">
        <v>356</v>
      </c>
      <c r="V73" s="15">
        <v>449103</v>
      </c>
      <c r="W73" s="18">
        <f>SUM(U73/U5)</f>
        <v>0.05786736020806242</v>
      </c>
      <c r="X73" s="12">
        <v>294</v>
      </c>
      <c r="Y73" s="15">
        <v>432562</v>
      </c>
      <c r="Z73" s="18">
        <f>SUM(X73/X5)</f>
        <v>0.046792933312112046</v>
      </c>
      <c r="AA73" s="12">
        <v>291</v>
      </c>
      <c r="AB73" s="15">
        <v>439391</v>
      </c>
      <c r="AC73" s="18">
        <f>SUM(AA73/AA5)</f>
        <v>0.04910563617954775</v>
      </c>
      <c r="AD73" s="12">
        <v>270</v>
      </c>
      <c r="AE73" s="15">
        <v>440153</v>
      </c>
      <c r="AF73" s="18">
        <f>SUM(AD73/AD5)</f>
        <v>0.04936014625228519</v>
      </c>
      <c r="AG73" s="12">
        <v>306</v>
      </c>
      <c r="AH73" s="15">
        <v>435777</v>
      </c>
      <c r="AI73" s="18">
        <f>SUM(AG73/AG5)</f>
        <v>0.05752961082910321</v>
      </c>
      <c r="AJ73" s="12">
        <v>277</v>
      </c>
      <c r="AK73" s="15">
        <v>401020</v>
      </c>
      <c r="AL73" s="18">
        <f>SUM(AJ73/AJ5)</f>
        <v>0.05231350330500472</v>
      </c>
      <c r="AM73" s="12">
        <v>218</v>
      </c>
      <c r="AN73" s="15">
        <v>359092</v>
      </c>
      <c r="AO73" s="18">
        <f>SUM(AM73/AM5)</f>
        <v>0.0413583760197306</v>
      </c>
      <c r="AP73" s="12">
        <v>304</v>
      </c>
      <c r="AQ73" s="15">
        <v>494115</v>
      </c>
      <c r="AR73" s="18">
        <f>SUM(AP73/AP5)</f>
        <v>0.05954946131243879</v>
      </c>
      <c r="AS73" s="12">
        <v>262</v>
      </c>
      <c r="AT73" s="15">
        <v>438385</v>
      </c>
      <c r="AU73" s="18">
        <f>SUM(AS73/AS5)</f>
        <v>0.05280128980249899</v>
      </c>
      <c r="AV73" s="12">
        <v>250</v>
      </c>
      <c r="AW73" s="15">
        <v>304707</v>
      </c>
      <c r="AX73" s="18">
        <f>SUM(AV73/AV5)</f>
        <v>0.047782874617737</v>
      </c>
    </row>
    <row r="74" spans="1:50" ht="13.5">
      <c r="A74" s="22" t="s">
        <v>60</v>
      </c>
      <c r="B74" s="9" t="s">
        <v>41</v>
      </c>
      <c r="C74" s="38">
        <v>0</v>
      </c>
      <c r="D74" s="39">
        <v>0</v>
      </c>
      <c r="E74" s="32">
        <v>0</v>
      </c>
      <c r="F74" s="36">
        <v>0</v>
      </c>
      <c r="G74" s="29">
        <v>0</v>
      </c>
      <c r="H74" s="35">
        <v>0</v>
      </c>
      <c r="I74" s="5">
        <v>0</v>
      </c>
      <c r="J74" s="29">
        <v>0</v>
      </c>
      <c r="K74" s="32">
        <v>0</v>
      </c>
      <c r="L74" s="12">
        <v>0</v>
      </c>
      <c r="M74" s="15">
        <v>0</v>
      </c>
      <c r="N74" s="18">
        <f>SUM(L74/L5)</f>
        <v>0</v>
      </c>
      <c r="O74" s="12">
        <v>0</v>
      </c>
      <c r="P74" s="15">
        <v>0</v>
      </c>
      <c r="Q74" s="18">
        <f>SUM(O74/O5)</f>
        <v>0</v>
      </c>
      <c r="R74" s="12">
        <v>0</v>
      </c>
      <c r="S74" s="15">
        <v>0</v>
      </c>
      <c r="T74" s="18">
        <f>SUM(R74/R5)</f>
        <v>0</v>
      </c>
      <c r="U74" s="12">
        <v>0</v>
      </c>
      <c r="V74" s="15">
        <v>0</v>
      </c>
      <c r="W74" s="18">
        <f>SUM(U74/U5)</f>
        <v>0</v>
      </c>
      <c r="X74" s="12">
        <v>0</v>
      </c>
      <c r="Y74" s="15">
        <v>0</v>
      </c>
      <c r="Z74" s="18">
        <f>SUM(X74/X5)</f>
        <v>0</v>
      </c>
      <c r="AA74" s="12">
        <v>0</v>
      </c>
      <c r="AB74" s="15">
        <v>0</v>
      </c>
      <c r="AC74" s="18">
        <f>SUM(AA74/AA5)</f>
        <v>0</v>
      </c>
      <c r="AD74" s="12">
        <v>0</v>
      </c>
      <c r="AE74" s="15">
        <v>0</v>
      </c>
      <c r="AF74" s="18">
        <f>SUM(AD74/AD5)</f>
        <v>0</v>
      </c>
      <c r="AG74" s="12">
        <v>140</v>
      </c>
      <c r="AH74" s="15">
        <v>174001</v>
      </c>
      <c r="AI74" s="18">
        <f>SUM(AG74/AG5)</f>
        <v>0.02632073698063546</v>
      </c>
      <c r="AJ74" s="12">
        <v>0</v>
      </c>
      <c r="AK74" s="15">
        <v>0</v>
      </c>
      <c r="AL74" s="18">
        <f>SUM(AJ74/AJ5)</f>
        <v>0</v>
      </c>
      <c r="AM74" s="12">
        <v>0</v>
      </c>
      <c r="AN74" s="15">
        <v>0</v>
      </c>
      <c r="AO74" s="18">
        <f>SUM(AM74/AM5)</f>
        <v>0</v>
      </c>
      <c r="AP74" s="12">
        <v>0</v>
      </c>
      <c r="AQ74" s="15">
        <v>0</v>
      </c>
      <c r="AR74" s="18">
        <f>SUM(AP74/AP5)</f>
        <v>0</v>
      </c>
      <c r="AS74" s="12">
        <v>0</v>
      </c>
      <c r="AT74" s="15">
        <v>0</v>
      </c>
      <c r="AU74" s="18">
        <f>SUM(AS74/AS5)</f>
        <v>0</v>
      </c>
      <c r="AV74" s="12">
        <v>0</v>
      </c>
      <c r="AW74" s="15">
        <v>0</v>
      </c>
      <c r="AX74" s="18">
        <f>SUM(AV74/AV5)</f>
        <v>0</v>
      </c>
    </row>
    <row r="75" spans="1:50" ht="13.5">
      <c r="A75" s="22" t="s">
        <v>59</v>
      </c>
      <c r="B75" s="6" t="s">
        <v>42</v>
      </c>
      <c r="C75" s="38">
        <v>629</v>
      </c>
      <c r="D75" s="39">
        <v>1083341</v>
      </c>
      <c r="E75" s="32">
        <v>0.1236</v>
      </c>
      <c r="F75" s="12">
        <v>664</v>
      </c>
      <c r="G75" s="25">
        <v>1375424</v>
      </c>
      <c r="H75" s="18">
        <v>0.136</v>
      </c>
      <c r="I75" s="6">
        <v>665</v>
      </c>
      <c r="J75" s="25">
        <v>1271246</v>
      </c>
      <c r="K75" s="26">
        <v>0.1299</v>
      </c>
      <c r="L75" s="12">
        <v>739</v>
      </c>
      <c r="M75" s="15">
        <v>1121713</v>
      </c>
      <c r="N75" s="18">
        <f>SUM(L75/L5)</f>
        <v>0.12598022502557107</v>
      </c>
      <c r="O75" s="12">
        <v>740</v>
      </c>
      <c r="P75" s="15">
        <v>1111232</v>
      </c>
      <c r="Q75" s="18">
        <f>SUM(O75/O5)</f>
        <v>0.1240986080831796</v>
      </c>
      <c r="R75" s="12">
        <v>745</v>
      </c>
      <c r="S75" s="15">
        <v>1088313</v>
      </c>
      <c r="T75" s="18">
        <f>SUM(R75/R5)</f>
        <v>0.12592968221771467</v>
      </c>
      <c r="U75" s="12">
        <v>809</v>
      </c>
      <c r="V75" s="15">
        <v>1303952</v>
      </c>
      <c r="W75" s="18">
        <f>SUM(U75/U5)</f>
        <v>0.13150195058517555</v>
      </c>
      <c r="X75" s="12">
        <v>857</v>
      </c>
      <c r="Y75" s="15">
        <v>1452285</v>
      </c>
      <c r="Z75" s="18">
        <f>SUM(X75/X5)</f>
        <v>0.13639980900843546</v>
      </c>
      <c r="AA75" s="12">
        <v>767</v>
      </c>
      <c r="AB75" s="15">
        <v>1944048</v>
      </c>
      <c r="AC75" s="18">
        <f>SUM(AA75/AA5)</f>
        <v>0.12942963212959838</v>
      </c>
      <c r="AD75" s="12">
        <v>791</v>
      </c>
      <c r="AE75" s="15">
        <v>1798752</v>
      </c>
      <c r="AF75" s="18">
        <f>SUM(AD75/AD5)</f>
        <v>0.14460694698354662</v>
      </c>
      <c r="AG75" s="12">
        <v>692</v>
      </c>
      <c r="AH75" s="15">
        <v>1232900</v>
      </c>
      <c r="AI75" s="18">
        <f>SUM(AG75/AG5)</f>
        <v>0.1300996427899981</v>
      </c>
      <c r="AJ75" s="12">
        <v>695</v>
      </c>
      <c r="AK75" s="15">
        <v>1172900</v>
      </c>
      <c r="AL75" s="18">
        <f>SUM(AJ75/AJ5)</f>
        <v>0.13125590179414542</v>
      </c>
      <c r="AM75" s="12">
        <v>676</v>
      </c>
      <c r="AN75" s="15">
        <v>961000</v>
      </c>
      <c r="AO75" s="18">
        <f>SUM(AM75/AM5)</f>
        <v>0.12824890912540315</v>
      </c>
      <c r="AP75" s="12">
        <v>509</v>
      </c>
      <c r="AQ75" s="15">
        <v>1090559</v>
      </c>
      <c r="AR75" s="18">
        <f>SUM(AP75/AP5)</f>
        <v>0.09970617042115573</v>
      </c>
      <c r="AS75" s="12">
        <v>342</v>
      </c>
      <c r="AT75" s="15">
        <v>952816</v>
      </c>
      <c r="AU75" s="18">
        <f>SUM(AS75/AS5)</f>
        <v>0.06892382103990327</v>
      </c>
      <c r="AV75" s="12">
        <v>307</v>
      </c>
      <c r="AW75" s="15">
        <v>896169</v>
      </c>
      <c r="AX75" s="18">
        <f>SUM(AV75/AV5)</f>
        <v>0.05867737003058104</v>
      </c>
    </row>
  </sheetData>
  <sheetProtection/>
  <mergeCells count="16">
    <mergeCell ref="F1:H1"/>
    <mergeCell ref="AV1:AX1"/>
    <mergeCell ref="AA1:AC1"/>
    <mergeCell ref="AD1:AF1"/>
    <mergeCell ref="AG1:AI1"/>
    <mergeCell ref="AJ1:AL1"/>
    <mergeCell ref="I1:K1"/>
    <mergeCell ref="AM1:AO1"/>
    <mergeCell ref="AP1:AR1"/>
    <mergeCell ref="L1:N1"/>
    <mergeCell ref="AS1:AU1"/>
    <mergeCell ref="C1:E1"/>
    <mergeCell ref="R1:T1"/>
    <mergeCell ref="O1:Q1"/>
    <mergeCell ref="U1:W1"/>
    <mergeCell ref="X1:Z1"/>
  </mergeCells>
  <printOptions/>
  <pageMargins left="0.45" right="0.45" top="0.5" bottom="0.5" header="0.3" footer="0.3"/>
  <pageSetup horizontalDpi="600" verticalDpi="600" orientation="portrait" r:id="rId1"/>
  <ignoredErrors>
    <ignoredError sqref="AH6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Missouri Western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mwuser</cp:lastModifiedBy>
  <cp:lastPrinted>2009-02-16T21:14:16Z</cp:lastPrinted>
  <dcterms:created xsi:type="dcterms:W3CDTF">2009-02-02T18:39:40Z</dcterms:created>
  <dcterms:modified xsi:type="dcterms:W3CDTF">2018-12-04T20:41:43Z</dcterms:modified>
  <cp:category/>
  <cp:version/>
  <cp:contentType/>
  <cp:contentStatus/>
</cp:coreProperties>
</file>